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05" windowWidth="19065" windowHeight="6060" activeTab="1"/>
  </bookViews>
  <sheets>
    <sheet name="Условия поставки" sheetId="5" r:id="rId1"/>
    <sheet name="Прайс" sheetId="1" r:id="rId2"/>
  </sheets>
  <definedNames>
    <definedName name="_xlnm._FilterDatabase" localSheetId="1" hidden="1">Прайс!$A$6:$M$59</definedName>
    <definedName name="_xlnm.Print_Area" localSheetId="1">Прайс!$A$2:$M$54</definedName>
    <definedName name="_xlnm.Print_Area" localSheetId="0">'Условия поставки'!$A$1:$A$60</definedName>
  </definedNames>
  <calcPr calcId="145621"/>
</workbook>
</file>

<file path=xl/calcChain.xml><?xml version="1.0" encoding="utf-8"?>
<calcChain xmlns="http://schemas.openxmlformats.org/spreadsheetml/2006/main">
  <c r="K5" i="1" l="1"/>
  <c r="M26" i="1" l="1"/>
  <c r="J26" i="1"/>
  <c r="O26" i="1" s="1"/>
  <c r="M25" i="1"/>
  <c r="J25" i="1"/>
  <c r="O25" i="1" s="1"/>
  <c r="M24" i="1"/>
  <c r="J24" i="1"/>
  <c r="O24" i="1" s="1"/>
  <c r="M23" i="1"/>
  <c r="J23" i="1"/>
  <c r="O23" i="1" s="1"/>
  <c r="M22" i="1"/>
  <c r="J22" i="1"/>
  <c r="O22" i="1" s="1"/>
  <c r="M21" i="1"/>
  <c r="J21" i="1"/>
  <c r="O21" i="1" s="1"/>
  <c r="M20" i="1"/>
  <c r="J20" i="1"/>
  <c r="O20" i="1" s="1"/>
  <c r="M19" i="1"/>
  <c r="J19" i="1"/>
  <c r="O19" i="1" s="1"/>
  <c r="M18" i="1"/>
  <c r="J18" i="1"/>
  <c r="O18" i="1" s="1"/>
  <c r="M17" i="1"/>
  <c r="J17" i="1"/>
  <c r="O17" i="1" s="1"/>
  <c r="M16" i="1"/>
  <c r="J16" i="1"/>
  <c r="L16" i="1" s="1"/>
  <c r="L18" i="1"/>
  <c r="L21" i="1"/>
  <c r="L26" i="1"/>
  <c r="J15" i="1"/>
  <c r="L15" i="1" s="1"/>
  <c r="M15" i="1"/>
  <c r="J27" i="1"/>
  <c r="O27" i="1"/>
  <c r="M27" i="1"/>
  <c r="J28" i="1"/>
  <c r="L28" i="1" s="1"/>
  <c r="M28" i="1"/>
  <c r="J29" i="1"/>
  <c r="L29" i="1" s="1"/>
  <c r="M29" i="1"/>
  <c r="J30" i="1"/>
  <c r="O30" i="1" s="1"/>
  <c r="M30" i="1"/>
  <c r="J31" i="1"/>
  <c r="L31" i="1" s="1"/>
  <c r="M31" i="1"/>
  <c r="J32" i="1"/>
  <c r="L32" i="1" s="1"/>
  <c r="M32" i="1"/>
  <c r="J33" i="1"/>
  <c r="L33" i="1" s="1"/>
  <c r="M33" i="1"/>
  <c r="J34" i="1"/>
  <c r="M34" i="1"/>
  <c r="J35" i="1"/>
  <c r="L35" i="1" s="1"/>
  <c r="M35" i="1"/>
  <c r="J36" i="1"/>
  <c r="L36" i="1" s="1"/>
  <c r="M36" i="1"/>
  <c r="J37" i="1"/>
  <c r="O37" i="1" s="1"/>
  <c r="M37" i="1"/>
  <c r="J38" i="1"/>
  <c r="O38" i="1" s="1"/>
  <c r="M38" i="1"/>
  <c r="J39" i="1"/>
  <c r="L39" i="1" s="1"/>
  <c r="M39" i="1"/>
  <c r="J40" i="1"/>
  <c r="O40" i="1" s="1"/>
  <c r="M40" i="1"/>
  <c r="J41" i="1"/>
  <c r="L41" i="1" s="1"/>
  <c r="M41" i="1"/>
  <c r="J42" i="1"/>
  <c r="L42" i="1" s="1"/>
  <c r="M42" i="1"/>
  <c r="J43" i="1"/>
  <c r="L43" i="1" s="1"/>
  <c r="M43" i="1"/>
  <c r="J14" i="1"/>
  <c r="L14" i="1" s="1"/>
  <c r="M14" i="1"/>
  <c r="J13" i="1"/>
  <c r="O13" i="1" s="1"/>
  <c r="M13" i="1"/>
  <c r="M12" i="1"/>
  <c r="J12" i="1"/>
  <c r="L12" i="1" s="1"/>
  <c r="J10" i="1"/>
  <c r="L10" i="1" s="1"/>
  <c r="M10" i="1"/>
  <c r="J11" i="1"/>
  <c r="O11" i="1" s="1"/>
  <c r="M11" i="1"/>
  <c r="J9" i="1"/>
  <c r="L9" i="1" s="1"/>
  <c r="J8" i="1"/>
  <c r="O8" i="1" s="1"/>
  <c r="J7" i="1"/>
  <c r="L7" i="1" s="1"/>
  <c r="M9" i="1"/>
  <c r="M46" i="1"/>
  <c r="M7" i="1"/>
  <c r="M44" i="1" s="1"/>
  <c r="M5" i="1" s="1"/>
  <c r="M8" i="1"/>
  <c r="O43" i="1"/>
  <c r="O32" i="1"/>
  <c r="O31" i="1"/>
  <c r="O34" i="1"/>
  <c r="L27" i="1"/>
  <c r="O28" i="1"/>
  <c r="L11" i="1"/>
  <c r="L34" i="1"/>
  <c r="O33" i="1"/>
  <c r="O15" i="1" l="1"/>
  <c r="O14" i="1"/>
  <c r="O35" i="1"/>
  <c r="L25" i="1"/>
  <c r="O29" i="1"/>
  <c r="L30" i="1"/>
  <c r="L24" i="1"/>
  <c r="L40" i="1"/>
  <c r="L22" i="1"/>
  <c r="L37" i="1"/>
  <c r="L38" i="1"/>
  <c r="L20" i="1"/>
  <c r="O16" i="1"/>
  <c r="O42" i="1"/>
  <c r="L47" i="1"/>
  <c r="M2" i="1"/>
  <c r="L45" i="1" s="1"/>
  <c r="O9" i="1"/>
  <c r="O41" i="1"/>
  <c r="O7" i="1"/>
  <c r="O39" i="1"/>
  <c r="L8" i="1"/>
  <c r="O10" i="1"/>
  <c r="L17" i="1"/>
  <c r="L13" i="1"/>
  <c r="O36" i="1"/>
  <c r="O12" i="1"/>
  <c r="L23" i="1"/>
  <c r="L19" i="1"/>
  <c r="L44" i="1" l="1"/>
  <c r="L51" i="1" s="1"/>
  <c r="L53" i="1" s="1"/>
</calcChain>
</file>

<file path=xl/sharedStrings.xml><?xml version="1.0" encoding="utf-8"?>
<sst xmlns="http://schemas.openxmlformats.org/spreadsheetml/2006/main" count="309" uniqueCount="209">
  <si>
    <t>в наличии</t>
  </si>
  <si>
    <t>СДЕЛАННЫЙ ВАМИ ЗАКАЗ ОЗНАЧАЕТ, ЧТО ВЫ ВНИМАТЕЛЬНО ОЗНАКОМИЛИСЬ И СОГЛАСНЫ С УСЛОВИЯМИ ПОСТАВКИ.</t>
  </si>
  <si>
    <t>www.wildfish.ru</t>
  </si>
  <si>
    <t>№ кор.</t>
  </si>
  <si>
    <t>Код</t>
  </si>
  <si>
    <t>НАЗВАНИЯ</t>
  </si>
  <si>
    <t>шт. в коробке</t>
  </si>
  <si>
    <t>Ваш заказ штук</t>
  </si>
  <si>
    <t>Сумма, руб.</t>
  </si>
  <si>
    <t>Часть коробки</t>
  </si>
  <si>
    <t>ФИО получателя:</t>
  </si>
  <si>
    <t>Фирма:</t>
  </si>
  <si>
    <t>Мобильный тел.:</t>
  </si>
  <si>
    <t>E-mail:</t>
  </si>
  <si>
    <t>ветсправка</t>
  </si>
  <si>
    <t>другое</t>
  </si>
  <si>
    <t>Комментарий:</t>
  </si>
  <si>
    <t>ИТОГО:</t>
  </si>
  <si>
    <t>ОПЛАЧЕНО:</t>
  </si>
  <si>
    <t xml:space="preserve">Московская область, южное направление. г.Подольск, ул.Б.Серпуховская 43. </t>
  </si>
  <si>
    <t xml:space="preserve"> e-mail: info@wildfish.ru</t>
  </si>
  <si>
    <t xml:space="preserve">Уважаемые Коллеги,  </t>
  </si>
  <si>
    <t>ФОРМИРОВАНИЕ ЗАКАЗА</t>
  </si>
  <si>
    <t>2. ТРАНЗИТНАЯ ОТПРАВКА В РЕГИОНЫ</t>
  </si>
  <si>
    <t>1. УСЛОВИЯ ПОСТАВКИ В ПОДОЛЬСК</t>
  </si>
  <si>
    <t>С Уважением, WildFish Company</t>
  </si>
  <si>
    <t xml:space="preserve">Поставка осуществляется по предварительному заказу, согласно запланированному графику. График поставок </t>
  </si>
  <si>
    <t>Минимальный заказ одного вида (артикула) - 1 шт.</t>
  </si>
  <si>
    <t>Для Вашего удобства подсчет коробок осуществляется автоматически.</t>
  </si>
  <si>
    <t>Пожалуйста, заполните Анкету клиента внизу прайса, это ускорит оформление Вашего заказа.</t>
  </si>
  <si>
    <t>Присылайте заказ в форме нашего прайс-листа, сохраняя его с названием вашего города, фамилии.</t>
  </si>
  <si>
    <t>ОПЛАТА  ЗАКАЗА,  СРОКИ</t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</si>
  <si>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</si>
  <si>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</si>
  <si>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</si>
  <si>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</si>
  <si>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</si>
  <si>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ПАДЕЖ  ПО  ПРИБЫТИИ  В АКВАРИАЛЬНЫЙ  КОМПЛЕКС  (DOA - Dead On Arrival)</t>
  </si>
  <si>
    <t>СОПРОВОДИТЕЛЬНАЯ ДОКУМЕНТАЦИЯ</t>
  </si>
  <si>
    <t>По запросу:</t>
  </si>
  <si>
    <t>О дополнительных необходимых Вам документах сообщите нам заранее.</t>
  </si>
  <si>
    <r>
      <t>100% оплата заказа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учетом всех необходимых дополнительных расходов (переупаковка, транспортировка</t>
    </r>
  </si>
  <si>
    <t>Внимание! При отсутствии списка замен поставщик делает замены на свое усмотрение, претензии не принимаются!</t>
  </si>
  <si>
    <t>Всем:</t>
  </si>
  <si>
    <t xml:space="preserve">Счет №: </t>
  </si>
  <si>
    <t>ЗАМЕНЫ (не менее 40% от объема заказа):</t>
  </si>
  <si>
    <t>Ваш заказ, коробок:</t>
  </si>
  <si>
    <t>К ОПЛАТЕ:</t>
  </si>
  <si>
    <t>Заказ:</t>
  </si>
  <si>
    <t>Доставка из Сингапура, руб/кор.</t>
  </si>
  <si>
    <t>цена без учета доставки, руб.</t>
  </si>
  <si>
    <t>доставка из Сингапура</t>
  </si>
  <si>
    <t>всего:</t>
  </si>
  <si>
    <t>Город:</t>
  </si>
  <si>
    <t>Адрес прописки (для ветсертификата):</t>
  </si>
  <si>
    <t>На сколько голов нужна ветсправка:</t>
  </si>
  <si>
    <t>транспорт</t>
  </si>
  <si>
    <t>Полезные ссылки:</t>
  </si>
  <si>
    <t>Как сделать заказ</t>
  </si>
  <si>
    <t>Все прайсы WildFish.RU</t>
  </si>
  <si>
    <t>WildFish.RU</t>
  </si>
  <si>
    <t xml:space="preserve">переупаковки. </t>
  </si>
  <si>
    <t>Транзит морских заказов по спецценам в другие регионы осуществляется сразу после получения в Москве, без</t>
  </si>
  <si>
    <t>ПАДЕЖ  ПО  ПРИБЫТИИ  В РЕГИОН  (DOA - Dead On Arrival)</t>
  </si>
  <si>
    <t>авиа</t>
  </si>
  <si>
    <t>голов:</t>
  </si>
  <si>
    <t>Мы оставляем за собой право отказать в приеме заявки по любой причине.</t>
  </si>
  <si>
    <r>
      <t>Анкета клиента (</t>
    </r>
    <r>
      <rPr>
        <b/>
        <sz val="13"/>
        <color indexed="10"/>
        <rFont val="Arial Narrow"/>
        <family val="2"/>
        <charset val="204"/>
      </rPr>
      <t>заполняется клиентом</t>
    </r>
    <r>
      <rPr>
        <b/>
        <sz val="13"/>
        <rFont val="Arial Narrow"/>
        <family val="2"/>
        <charset val="204"/>
      </rPr>
      <t>)</t>
    </r>
  </si>
  <si>
    <t>факт.кор.</t>
  </si>
  <si>
    <t>Для удобства клиента, справочная информация:</t>
  </si>
  <si>
    <t>цена от 1кор. с учетом доставки</t>
  </si>
  <si>
    <t>сумма без доставки, руб.</t>
  </si>
  <si>
    <t>I</t>
  </si>
  <si>
    <t>цена, у.е.</t>
  </si>
  <si>
    <t xml:space="preserve">   - пересчитать цены в рублях для неоплаченного заказа, если курс у.е. повысился (для оплаченных заказов цены</t>
  </si>
  <si>
    <t>Цены в рублях варьируются от поставки к поставке в зависимости от курса у.е. ($ЦБ+5%).</t>
  </si>
  <si>
    <r>
      <t xml:space="preserve">цена без учета доставки, руб. </t>
    </r>
    <r>
      <rPr>
        <sz val="8"/>
        <color indexed="55"/>
        <rFont val="Arial Narrow"/>
        <family val="2"/>
        <charset val="204"/>
      </rPr>
      <t>($ + 5%)</t>
    </r>
  </si>
  <si>
    <t>В связи с этим, количество фактических коробок может отличаться от количества расчетных "коробок" паклиста.</t>
  </si>
  <si>
    <t>Претензии по заполнению коробок с отклонением от 100% в любую сторону не принимаются.</t>
  </si>
  <si>
    <t xml:space="preserve">     не пересчитываются). Курс может пересчитываться ежедневно либо постфактум, на момент оплаты заказа.</t>
  </si>
  <si>
    <t>Минимальный общий заказ - 1 полная коробка, заказы принимаются только полными коробками.</t>
  </si>
  <si>
    <t>Курс $ ЦБ</t>
  </si>
  <si>
    <t>Обновить прайс</t>
  </si>
  <si>
    <t>Фото: мягкие кораллы,</t>
  </si>
  <si>
    <t>актинии</t>
  </si>
  <si>
    <t>Внешний вид кораллов может незначительно меняться ввиду их природного происхождения.</t>
  </si>
  <si>
    <r>
      <t xml:space="preserve">Ветсправка от 270руб., транспорт от 450руб. Спец.утепление транзита - от 750руб./кор. </t>
    </r>
    <r>
      <rPr>
        <b/>
        <sz val="9"/>
        <rFont val="Arial Cyr"/>
        <charset val="204"/>
      </rPr>
      <t>100% предоплата.</t>
    </r>
  </si>
  <si>
    <t>поделиться опытом предыдущих поставок. Претензии по экстерьеру не принимаются.</t>
  </si>
  <si>
    <t>Оплата (физлицо или юрлицо):</t>
  </si>
  <si>
    <t xml:space="preserve">Euphyllia Ancora </t>
  </si>
  <si>
    <t xml:space="preserve">Goniopora Species   </t>
  </si>
  <si>
    <t xml:space="preserve">Trachyphyllia geoffroyi   </t>
  </si>
  <si>
    <t xml:space="preserve">Blastomussa species  </t>
  </si>
  <si>
    <t xml:space="preserve">Cyphastrea species    </t>
  </si>
  <si>
    <t xml:space="preserve">Fungia species    </t>
  </si>
  <si>
    <t xml:space="preserve">Acropora species   </t>
  </si>
  <si>
    <t>сертификат</t>
  </si>
  <si>
    <t>Wall Hammer (CITES) 3 cm *NEW*</t>
  </si>
  <si>
    <t>pre-order</t>
  </si>
  <si>
    <t>Wall Hammer (CITES) 6 cm *NEW*</t>
  </si>
  <si>
    <t>Golf Ball-A Grade Yellow Green Medium (CITES) 6 cm *NEW*</t>
  </si>
  <si>
    <t>Nudibranch Trachy (CITES) *NEW*</t>
  </si>
  <si>
    <t>Space Brain-Ultra (CITES) 6-10 cm</t>
  </si>
  <si>
    <t xml:space="preserve">Plate Coral-A Grade (CITES) </t>
  </si>
  <si>
    <t>Acropora-A Grade Mixed (CITES) 10 cm *NEW*</t>
  </si>
  <si>
    <t>Frogspawn (CITES) 6 cm *NEW*</t>
  </si>
  <si>
    <t>Euphyllia divisa</t>
  </si>
  <si>
    <t>Frogspawn (CITES) 10 cm *NEW*</t>
  </si>
  <si>
    <t>Nudibranch - Neon Stripes (CITES) 3 cm *NEW*</t>
  </si>
  <si>
    <t>Nudibranch-Ultra (CITES) *New*</t>
  </si>
  <si>
    <t>Moon Brain-Ultra (CITES) 2 cm *NEW*</t>
  </si>
  <si>
    <t xml:space="preserve">Favia species    </t>
  </si>
  <si>
    <t>Moon Brain-Ultra (CITES) 3 cm *NEW*</t>
  </si>
  <si>
    <t>Moon Brain-Ultra (CITES) 6 cm *NEW*</t>
  </si>
  <si>
    <t>Moon Brain-Ultra (CITES) 10 cm *NEW*</t>
  </si>
  <si>
    <t>Golf Ball-Purple Large (CITES) 10 cm *NEW*</t>
  </si>
  <si>
    <t>Goniopora species</t>
  </si>
  <si>
    <t>Golf Ball-Red (RARE) (CITES) 6 cm *NEW*</t>
  </si>
  <si>
    <t>Flowerpot (CITES) 3 cm *NEW*</t>
  </si>
  <si>
    <t>Alveopora species</t>
  </si>
  <si>
    <t>Scolymia Australis-A grade (CITES) Small *NEW*</t>
  </si>
  <si>
    <t>Scolymia species</t>
  </si>
  <si>
    <t>Scolymia Australis-A grade (CITES) Medium *NEW*</t>
  </si>
  <si>
    <t>Scolymia Australis-Ultra (CITES) Small *NEW*</t>
  </si>
  <si>
    <t>Scolymia Australis-Ultra (CITES) Medium *NEW*</t>
  </si>
  <si>
    <t>Open Brain (CITES) 3 cm *NEW*</t>
  </si>
  <si>
    <t>Symphyllia species</t>
  </si>
  <si>
    <t>Open Brain (CITES) 6 cm *NEW*</t>
  </si>
  <si>
    <t>Open Brain (CITES) 10 cm *NEW*</t>
  </si>
  <si>
    <t>Lobed Brain-Multicolour (CITES) 3 cm *NEW*</t>
  </si>
  <si>
    <t>Lobophyllia species</t>
  </si>
  <si>
    <t>Lobed Brain-Multicolour (CITES) 6 cm *NEW*</t>
  </si>
  <si>
    <t>Chalice-A Grade (CITES) 6 cm *NEW*</t>
  </si>
  <si>
    <t>Echinophyllia species</t>
  </si>
  <si>
    <t>Chalice-Ultra (CITES) 3 cm *NEW*</t>
  </si>
  <si>
    <t>Blastomussa wellsi (CITES) 6 cm Per Polyp *NEW*</t>
  </si>
  <si>
    <t>Blastomussa wellsi</t>
  </si>
  <si>
    <t>Posie-Greens (CITES) 6 cm Per Polyp *NEW*</t>
  </si>
  <si>
    <t>Torch-Gold Tip (CITES) per polyp *NEW*</t>
  </si>
  <si>
    <t>Euphyllia glabrescens</t>
  </si>
  <si>
    <t>Torch-Barred Gold Stem (CITES) per polyp *NEW*</t>
  </si>
  <si>
    <t>Montipora-Mixed A grade colors (CITES) *NEW*</t>
  </si>
  <si>
    <t>Montipora species</t>
  </si>
  <si>
    <t>Tree Coral-Ultra (CITES) per polyp *NEW*</t>
  </si>
  <si>
    <t>Duncanopsammia axifuga</t>
  </si>
  <si>
    <t>Plating Horn (CITES) 10 cm *NEW*</t>
  </si>
  <si>
    <t>Hydnophora species</t>
  </si>
  <si>
    <t>+7(962)958-77-11, info@wildfish.ru. Московская область, г.Подольск, ул. Б.Серпуховская 43.</t>
  </si>
  <si>
    <t>WildFish Транзит</t>
  </si>
  <si>
    <t xml:space="preserve"> Тел. +7(962)958-77-66</t>
  </si>
  <si>
    <t>любых других дополнительных расходов.</t>
  </si>
  <si>
    <t xml:space="preserve">Стоимость доставки из Сингапура в аэропорт Домодедово указана за каждую коробку (учитывается фактическое </t>
  </si>
  <si>
    <t>количество коробок по приходу).</t>
  </si>
  <si>
    <t xml:space="preserve">опубликован на нашем сайте: http://wildfish.ru/calendar. Даты поставок могут сдвигаться на 1-2 недели, следите </t>
  </si>
  <si>
    <t>за графиком, претензии не принимаются, заказы не отменяются.</t>
  </si>
  <si>
    <t>ТЕРМИНЫ И ОБОЗНАЧЕНИЯ</t>
  </si>
  <si>
    <r>
      <t>"</t>
    </r>
    <r>
      <rPr>
        <b/>
        <sz val="10"/>
        <rFont val="Arial"/>
        <family val="2"/>
        <charset val="204"/>
      </rPr>
      <t>Поставка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"дата поставки", "срок поставки"</t>
    </r>
    <r>
      <rPr>
        <sz val="10"/>
        <rFont val="Arial"/>
        <family val="2"/>
      </rPr>
      <t xml:space="preserve"> - дата планируемого прибытия поставки в наш аквакомплекс </t>
    </r>
  </si>
  <si>
    <t>в Подольске.</t>
  </si>
  <si>
    <r>
      <t>"</t>
    </r>
    <r>
      <rPr>
        <b/>
        <sz val="10"/>
        <rFont val="Arial"/>
        <family val="2"/>
        <charset val="204"/>
      </rPr>
      <t>Заявки до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"окончание приема заявок"</t>
    </r>
    <r>
      <rPr>
        <sz val="10"/>
        <rFont val="Arial"/>
        <family val="2"/>
      </rPr>
      <t xml:space="preserve"> - дата окончания приема заявок и предоплат на указанную поставку.</t>
    </r>
  </si>
  <si>
    <r>
      <t>"</t>
    </r>
    <r>
      <rPr>
        <b/>
        <sz val="10"/>
        <rFont val="Arial"/>
        <family val="2"/>
        <charset val="204"/>
      </rPr>
      <t>Действует до:</t>
    </r>
    <r>
      <rPr>
        <sz val="10"/>
        <rFont val="Arial"/>
        <family val="2"/>
      </rPr>
      <t>" - дата, до которой поставщиком гарантируется актуальность цен и спецпредложений в прайсе.</t>
    </r>
  </si>
  <si>
    <t xml:space="preserve">аквакомплекса, при условии получения общего заказа полными коробками. Информация справочная, не является </t>
  </si>
  <si>
    <t>учетной ценой, дается только для удобства клиента.</t>
  </si>
  <si>
    <t>заказ по любой причине, когда оформление документов уже начато, стоимость оформления не возвращается.</t>
  </si>
  <si>
    <t xml:space="preserve">Допускаются увеличенные заказы до 10% на коробку. </t>
  </si>
  <si>
    <t>Ваш заказ должен быть сформирован и отправлен нам (запросите подтверждение), не позднее заявленной даты</t>
  </si>
  <si>
    <t>окончания приема заявок и предоплат.</t>
  </si>
  <si>
    <r>
      <t xml:space="preserve">и т.п.) </t>
    </r>
    <r>
      <rPr>
        <b/>
        <sz val="10"/>
        <rFont val="Arial"/>
        <family val="2"/>
        <charset val="204"/>
      </rPr>
      <t>должна быть произведена не позднее окончания приема заявок и предоплат.</t>
    </r>
  </si>
  <si>
    <t>ИЗМЕНЕНИЕ  ИЛИ  ДОПОЛНЕНИЕ  ЗАКАЗА,  ОТКАЗ  ОТ  ЗАКАЗА,  СРОКИ</t>
  </si>
  <si>
    <t xml:space="preserve">Вы можете изменить свой заказ до окончания приема заявок, если Ваш заказ не выполняется по </t>
  </si>
  <si>
    <t xml:space="preserve">предварительному резерву (т.е. если он уже не отправлен поставщику до окончания приема заявок, о чем </t>
  </si>
  <si>
    <t xml:space="preserve">мы дополнительно уведомляем Вас по e-mail или телефону). Если сумма заказа после его изменения увеличилась, </t>
  </si>
  <si>
    <t>доплатить разницу нужно до окончания приема заявок; позднее - по письменной договоренности с нами.</t>
  </si>
  <si>
    <t>Вы можете дополнить свой заказ (добавить коробки) и оплатить его до окончания приема заявок.</t>
  </si>
  <si>
    <t xml:space="preserve">Вы можете отменить свой заказ до окончания приема заявок, если Ваш заказ не выполняется по </t>
  </si>
  <si>
    <t>мы дополнительно уведомляем Вас по e-mail или телефону).</t>
  </si>
  <si>
    <t xml:space="preserve">Вы не можете изменить свой заказ после окончания приема заявок и/или после отправки заказа поставщику, </t>
  </si>
  <si>
    <t>можете только дать дополнительный список замен для заказа.</t>
  </si>
  <si>
    <t xml:space="preserve">Вы не можете отменить свой заказ после окончания приема заявок и/или после отправки заказа поставщику. </t>
  </si>
  <si>
    <t xml:space="preserve">Экстренные или форс-мажорные обстоятельства обсуждаются индивидуально (строго до пятницы, если поставка </t>
  </si>
  <si>
    <t>в следующий вторник), при этом стоимость оформления документов не возвращается.</t>
  </si>
  <si>
    <t xml:space="preserve">Внимание! Заказ строго невозможно изменить или отменить после оформления документов на поставку </t>
  </si>
  <si>
    <t xml:space="preserve">и/или после упаковки товара поставщиком, никакие претензии не принимаются, товар отправляется по </t>
  </si>
  <si>
    <t>утвержденному графику и маршруту, деньги не возвращаются.</t>
  </si>
  <si>
    <t>ИЗМЕНЕНИЕ  СПОСОБА  ДОСТАВКИ,  СРОКИ</t>
  </si>
  <si>
    <t xml:space="preserve">Вы можете изменить способ доставки товара из нашего аквакомплекса до Вас не менее чем за 4 дня до даты </t>
  </si>
  <si>
    <t xml:space="preserve">поставки. Доступность нового способа доставки утверждается отделом логистики в течение суток. Если стоимость </t>
  </si>
  <si>
    <t xml:space="preserve">нового способа доставки дороже предыдущего, то разницу нужно оплатить не менее чем за 3 дня до даты поставки. </t>
  </si>
  <si>
    <t xml:space="preserve">Вы не можете изменить способ доставки менее чем за 3 дня до даты поставки. Исключение: если любой способ </t>
  </si>
  <si>
    <t>доставки заменяется на самовывоз.</t>
  </si>
  <si>
    <t>Отправка производится только авиатранспортом и только из аэропорта Домодедово первым возможным рейсом.</t>
  </si>
  <si>
    <t>Возможность отправки выбранным рейсом определяет авиакомпания-перевозчик.</t>
  </si>
  <si>
    <t>Мы не несем ответственности за возможный перенос, задержку или отмену авиарейсов, такие ситуации признаются</t>
  </si>
  <si>
    <t>форс-мажором, претензии не принимаются, груз отправляется ближайшим возможным рейсом.</t>
  </si>
  <si>
    <t>Приблизительная стоимость авиаперевозки согласовывается с клиентом до оплаты счета. Точная стоимость</t>
  </si>
  <si>
    <t>авиаперевозки зависит от веса отправляемого груза и объявляется после отправки груза в регион. Пересчет</t>
  </si>
  <si>
    <t xml:space="preserve">стоимости перелета с приблизительной на фактическую производится после получения данных от авиаперевозчика, </t>
  </si>
  <si>
    <t>в течение 5-7 рабочих дней после поставки.</t>
  </si>
  <si>
    <t>Никакие претензии не принимаются.</t>
  </si>
  <si>
    <t xml:space="preserve">   1. Паклист (в электронном виде за день до поставки)</t>
  </si>
  <si>
    <t xml:space="preserve">   2. Накладная (ТОРГ-12)</t>
  </si>
  <si>
    <t xml:space="preserve">   3. Счет-фактура</t>
  </si>
  <si>
    <t>Предлагаем Вашему вниманию транзитный прайс-лист кораллов, поставляемых по предварительному заказу.</t>
  </si>
  <si>
    <t>Указанные цены не включают расходов по транзиту кораллов из Сингапура до аэропорта Домодедово, а также</t>
  </si>
  <si>
    <r>
      <t>"Цена от 1кор. с учетом доставки"</t>
    </r>
    <r>
      <rPr>
        <sz val="10"/>
        <rFont val="Arial"/>
        <family val="2"/>
        <charset val="204"/>
      </rPr>
      <t xml:space="preserve"> - примерная цена коралла с учетом доставки из Сингапура до нашего</t>
    </r>
  </si>
  <si>
    <r>
      <rPr>
        <b/>
        <sz val="10"/>
        <rFont val="Arial"/>
        <family val="2"/>
        <charset val="204"/>
      </rPr>
      <t>"Шт. в коробке"</t>
    </r>
    <r>
      <rPr>
        <sz val="10"/>
        <rFont val="Arial"/>
        <family val="2"/>
        <charset val="204"/>
      </rPr>
      <t xml:space="preserve"> - приблизительное количество, может варьироваться в зависимости от размера и формы</t>
    </r>
  </si>
  <si>
    <r>
      <rPr>
        <b/>
        <sz val="10"/>
        <rFont val="Arial"/>
        <family val="2"/>
        <charset val="204"/>
      </rPr>
      <t>"Оформление"</t>
    </r>
    <r>
      <rPr>
        <sz val="10"/>
        <rFont val="Arial"/>
        <family val="2"/>
        <charset val="204"/>
      </rPr>
      <t xml:space="preserve"> - стоимость оформления документов на экспорт со стороны поставщика. Если клиент отменяет </t>
    </r>
  </si>
  <si>
    <t xml:space="preserve">кораллов. </t>
  </si>
  <si>
    <t>Мы не имеем возможности контролировать экстерьерные особенности поступающих кораллов, можем только</t>
  </si>
  <si>
    <r>
      <t>СИНГАПУР МОРЕ транзит.</t>
    </r>
    <r>
      <rPr>
        <sz val="12"/>
        <rFont val="Arial Cyr"/>
        <charset val="204"/>
      </rPr>
      <t xml:space="preserve"> Действует до 07.03 на поставку 14.04, заявки до 07.03.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</si>
</sst>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[$$-409]#,##0.00"/>
    <numFmt numFmtId="173" formatCode="#,##0.00&quot;р.&quot;"/>
    <numFmt numFmtId="174" formatCode="#&quot; &quot;???/???"/>
    <numFmt numFmtId="186" formatCode="_(* #,##0.00_);_(* \(#,##0.00\);_(* &quot;-&quot;??_);_(@_)"/>
    <numFmt numFmtId="199" formatCode="#,##0&quot;р.&quot;"/>
  </numFmts>
  <fonts count="7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10"/>
      <color indexed="12"/>
      <name val="Arial Cyr"/>
      <charset val="204"/>
    </font>
    <font>
      <sz val="8"/>
      <name val="Arial Cyr"/>
      <charset val="204"/>
    </font>
    <font>
      <i/>
      <sz val="1"/>
      <color indexed="9"/>
      <name val="Arial Cyr"/>
      <charset val="204"/>
    </font>
    <font>
      <sz val="1"/>
      <color indexed="9"/>
      <name val="Arial Cyr"/>
      <charset val="204"/>
    </font>
    <font>
      <sz val="1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1"/>
      <name val="Arial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8"/>
      <color indexed="9"/>
      <name val="Arial"/>
      <family val="2"/>
      <charset val="204"/>
    </font>
    <font>
      <sz val="10"/>
      <name val="Arial Cyr"/>
      <charset val="204"/>
    </font>
    <font>
      <sz val="8"/>
      <name val="Arial Narrow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b/>
      <sz val="11"/>
      <name val="Arial"/>
      <family val="2"/>
    </font>
    <font>
      <sz val="10.5"/>
      <name val="Arial Narrow"/>
      <family val="2"/>
      <charset val="204"/>
    </font>
    <font>
      <b/>
      <sz val="10.5"/>
      <name val="Arial Narrow"/>
      <family val="2"/>
      <charset val="204"/>
    </font>
    <font>
      <sz val="10.5"/>
      <color indexed="9"/>
      <name val="Arial Narrow"/>
      <family val="2"/>
      <charset val="204"/>
    </font>
    <font>
      <b/>
      <sz val="10.5"/>
      <color indexed="9"/>
      <name val="Arial Narrow"/>
      <family val="2"/>
      <charset val="204"/>
    </font>
    <font>
      <sz val="10.5"/>
      <color indexed="8"/>
      <name val="Arial Narrow"/>
      <family val="2"/>
      <charset val="204"/>
    </font>
    <font>
      <b/>
      <sz val="13"/>
      <name val="Arial Narrow"/>
      <family val="2"/>
      <charset val="204"/>
    </font>
    <font>
      <b/>
      <sz val="13"/>
      <color indexed="10"/>
      <name val="Arial Narrow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Narrow"/>
      <family val="2"/>
      <charset val="204"/>
    </font>
    <font>
      <b/>
      <sz val="13"/>
      <color indexed="9"/>
      <name val="Arial Narrow"/>
      <family val="2"/>
      <charset val="204"/>
    </font>
    <font>
      <sz val="9"/>
      <name val="Arial"/>
      <family val="2"/>
      <charset val="204"/>
    </font>
    <font>
      <sz val="8"/>
      <color indexed="55"/>
      <name val="Arial Narrow"/>
      <family val="2"/>
      <charset val="204"/>
    </font>
    <font>
      <i/>
      <sz val="9"/>
      <name val="Arial Cyr"/>
      <charset val="204"/>
    </font>
    <font>
      <sz val="10.5"/>
      <color theme="1"/>
      <name val="Arial Narrow"/>
      <family val="2"/>
      <charset val="204"/>
    </font>
    <font>
      <sz val="8"/>
      <color theme="1" tint="0.499984740745262"/>
      <name val="Arial Narrow"/>
      <family val="2"/>
      <charset val="204"/>
    </font>
    <font>
      <i/>
      <sz val="10.5"/>
      <color theme="0" tint="-0.499984740745262"/>
      <name val="Arial Narrow"/>
      <family val="2"/>
      <charset val="204"/>
    </font>
    <font>
      <i/>
      <sz val="10.5"/>
      <color theme="1" tint="0.499984740745262"/>
      <name val="Arial Narrow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8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24" fillId="0" borderId="0"/>
    <xf numFmtId="0" fontId="26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0" borderId="0"/>
    <xf numFmtId="0" fontId="22" fillId="0" borderId="0"/>
  </cellStyleXfs>
  <cellXfs count="198">
    <xf numFmtId="0" fontId="0" fillId="0" borderId="0" xfId="0"/>
    <xf numFmtId="0" fontId="3" fillId="0" borderId="0" xfId="0" applyFont="1"/>
    <xf numFmtId="0" fontId="0" fillId="0" borderId="0" xfId="0" applyFill="1"/>
    <xf numFmtId="0" fontId="8" fillId="0" borderId="0" xfId="0" applyFont="1" applyFill="1" applyProtection="1">
      <protection locked="0"/>
    </xf>
    <xf numFmtId="0" fontId="9" fillId="0" borderId="0" xfId="0" applyFont="1" applyFill="1"/>
    <xf numFmtId="49" fontId="2" fillId="24" borderId="0" xfId="56" applyNumberFormat="1" applyFont="1" applyFill="1" applyBorder="1"/>
    <xf numFmtId="49" fontId="11" fillId="24" borderId="0" xfId="56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1" fillId="0" borderId="0" xfId="0" applyFont="1"/>
    <xf numFmtId="49" fontId="11" fillId="24" borderId="0" xfId="0" applyNumberFormat="1" applyFont="1" applyFill="1" applyBorder="1"/>
    <xf numFmtId="49" fontId="2" fillId="24" borderId="0" xfId="0" applyNumberFormat="1" applyFont="1" applyFill="1" applyBorder="1"/>
    <xf numFmtId="49" fontId="2" fillId="24" borderId="11" xfId="0" applyNumberFormat="1" applyFont="1" applyFill="1" applyBorder="1"/>
    <xf numFmtId="49" fontId="15" fillId="0" borderId="12" xfId="0" applyNumberFormat="1" applyFont="1" applyFill="1" applyBorder="1" applyAlignment="1">
      <alignment vertical="center"/>
    </xf>
    <xf numFmtId="49" fontId="2" fillId="24" borderId="13" xfId="0" applyNumberFormat="1" applyFont="1" applyFill="1" applyBorder="1"/>
    <xf numFmtId="49" fontId="11" fillId="24" borderId="0" xfId="56" applyNumberFormat="1" applyFont="1" applyFill="1" applyBorder="1"/>
    <xf numFmtId="49" fontId="2" fillId="24" borderId="0" xfId="0" applyNumberFormat="1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49" fontId="16" fillId="24" borderId="0" xfId="0" applyNumberFormat="1" applyFont="1" applyFill="1" applyBorder="1"/>
    <xf numFmtId="49" fontId="21" fillId="25" borderId="1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/>
    <xf numFmtId="0" fontId="22" fillId="0" borderId="0" xfId="0" applyFont="1"/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173" fontId="23" fillId="0" borderId="15" xfId="0" applyNumberFormat="1" applyFont="1" applyBorder="1" applyAlignment="1">
      <alignment horizontal="left" wrapText="1"/>
    </xf>
    <xf numFmtId="49" fontId="15" fillId="0" borderId="16" xfId="0" applyNumberFormat="1" applyFont="1" applyFill="1" applyBorder="1" applyAlignment="1">
      <alignment vertical="center"/>
    </xf>
    <xf numFmtId="0" fontId="47" fillId="24" borderId="17" xfId="0" applyFont="1" applyFill="1" applyBorder="1" applyAlignment="1">
      <alignment horizontal="left" vertical="center" wrapText="1"/>
    </xf>
    <xf numFmtId="0" fontId="1" fillId="0" borderId="0" xfId="56"/>
    <xf numFmtId="49" fontId="2" fillId="24" borderId="18" xfId="56" applyNumberFormat="1" applyFont="1" applyFill="1" applyBorder="1"/>
    <xf numFmtId="0" fontId="1" fillId="0" borderId="0" xfId="0" applyFont="1" applyFill="1"/>
    <xf numFmtId="49" fontId="11" fillId="0" borderId="0" xfId="56" applyNumberFormat="1" applyFont="1" applyFill="1" applyBorder="1" applyAlignment="1">
      <alignment horizontal="center"/>
    </xf>
    <xf numFmtId="49" fontId="2" fillId="0" borderId="0" xfId="56" applyNumberFormat="1" applyFont="1" applyFill="1" applyBorder="1" applyAlignment="1">
      <alignment horizontal="center"/>
    </xf>
    <xf numFmtId="0" fontId="1" fillId="0" borderId="0" xfId="56" applyFill="1"/>
    <xf numFmtId="0" fontId="22" fillId="0" borderId="0" xfId="0" applyFont="1" applyFill="1"/>
    <xf numFmtId="49" fontId="11" fillId="24" borderId="0" xfId="56" applyNumberFormat="1" applyFont="1" applyFill="1" applyBorder="1" applyAlignment="1">
      <alignment horizontal="left"/>
    </xf>
    <xf numFmtId="49" fontId="2" fillId="24" borderId="0" xfId="56" applyNumberFormat="1" applyFont="1" applyFill="1" applyBorder="1" applyAlignment="1">
      <alignment horizontal="left"/>
    </xf>
    <xf numFmtId="49" fontId="2" fillId="24" borderId="13" xfId="56" applyNumberFormat="1" applyFont="1" applyFill="1" applyBorder="1"/>
    <xf numFmtId="49" fontId="51" fillId="0" borderId="16" xfId="0" applyNumberFormat="1" applyFont="1" applyFill="1" applyBorder="1" applyAlignment="1"/>
    <xf numFmtId="49" fontId="23" fillId="0" borderId="20" xfId="0" applyNumberFormat="1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 wrapText="1"/>
    </xf>
    <xf numFmtId="49" fontId="2" fillId="24" borderId="22" xfId="0" applyNumberFormat="1" applyFont="1" applyFill="1" applyBorder="1"/>
    <xf numFmtId="0" fontId="52" fillId="0" borderId="23" xfId="0" applyFont="1" applyBorder="1" applyAlignment="1">
      <alignment horizontal="center"/>
    </xf>
    <xf numFmtId="0" fontId="52" fillId="0" borderId="0" xfId="0" applyFont="1"/>
    <xf numFmtId="0" fontId="52" fillId="0" borderId="0" xfId="0" applyFont="1" applyFill="1" applyProtection="1">
      <protection locked="0"/>
    </xf>
    <xf numFmtId="0" fontId="52" fillId="26" borderId="17" xfId="0" applyFont="1" applyFill="1" applyBorder="1" applyAlignment="1">
      <alignment horizontal="center" vertical="center" wrapText="1"/>
    </xf>
    <xf numFmtId="49" fontId="52" fillId="26" borderId="20" xfId="0" applyNumberFormat="1" applyFont="1" applyFill="1" applyBorder="1" applyAlignment="1">
      <alignment horizontal="left" vertical="center"/>
    </xf>
    <xf numFmtId="0" fontId="52" fillId="26" borderId="15" xfId="0" applyFont="1" applyFill="1" applyBorder="1" applyAlignment="1">
      <alignment horizontal="left" vertical="center" wrapText="1"/>
    </xf>
    <xf numFmtId="173" fontId="52" fillId="26" borderId="15" xfId="0" applyNumberFormat="1" applyFont="1" applyFill="1" applyBorder="1" applyAlignment="1">
      <alignment horizontal="left" vertical="center" wrapText="1"/>
    </xf>
    <xf numFmtId="173" fontId="52" fillId="26" borderId="24" xfId="0" applyNumberFormat="1" applyFont="1" applyFill="1" applyBorder="1" applyAlignment="1">
      <alignment horizontal="left" vertical="center" wrapText="1"/>
    </xf>
    <xf numFmtId="0" fontId="52" fillId="26" borderId="25" xfId="0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173" fontId="66" fillId="0" borderId="27" xfId="0" applyNumberFormat="1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173" fontId="52" fillId="0" borderId="28" xfId="0" applyNumberFormat="1" applyFont="1" applyBorder="1" applyAlignment="1">
      <alignment vertical="center"/>
    </xf>
    <xf numFmtId="173" fontId="66" fillId="0" borderId="29" xfId="0" applyNumberFormat="1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173" fontId="52" fillId="0" borderId="23" xfId="0" applyNumberFormat="1" applyFont="1" applyBorder="1" applyAlignment="1">
      <alignment vertical="center"/>
    </xf>
    <xf numFmtId="49" fontId="52" fillId="0" borderId="29" xfId="0" applyNumberFormat="1" applyFont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49" fontId="52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24" borderId="17" xfId="0" applyFont="1" applyFill="1" applyBorder="1" applyAlignment="1" applyProtection="1">
      <alignment horizontal="right" vertical="center"/>
      <protection locked="0"/>
    </xf>
    <xf numFmtId="0" fontId="53" fillId="24" borderId="20" xfId="0" applyFont="1" applyFill="1" applyBorder="1" applyAlignment="1" applyProtection="1">
      <alignment horizontal="right" vertical="center"/>
      <protection locked="0"/>
    </xf>
    <xf numFmtId="173" fontId="53" fillId="0" borderId="24" xfId="0" applyNumberFormat="1" applyFont="1" applyFill="1" applyBorder="1" applyAlignment="1">
      <alignment vertical="center"/>
    </xf>
    <xf numFmtId="2" fontId="53" fillId="0" borderId="1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2" fillId="24" borderId="30" xfId="0" applyFont="1" applyFill="1" applyBorder="1" applyAlignment="1">
      <alignment vertical="center"/>
    </xf>
    <xf numFmtId="0" fontId="52" fillId="24" borderId="31" xfId="0" applyFont="1" applyFill="1" applyBorder="1" applyAlignment="1">
      <alignment horizontal="right" vertical="center"/>
    </xf>
    <xf numFmtId="173" fontId="52" fillId="0" borderId="23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0" fontId="52" fillId="27" borderId="32" xfId="0" applyFont="1" applyFill="1" applyBorder="1" applyAlignment="1">
      <alignment horizontal="right" vertical="center"/>
    </xf>
    <xf numFmtId="0" fontId="52" fillId="28" borderId="33" xfId="0" applyFont="1" applyFill="1" applyBorder="1" applyAlignment="1">
      <alignment horizontal="right" vertical="center"/>
    </xf>
    <xf numFmtId="49" fontId="52" fillId="28" borderId="34" xfId="0" applyNumberFormat="1" applyFont="1" applyFill="1" applyBorder="1" applyAlignment="1">
      <alignment horizontal="left" vertical="center"/>
    </xf>
    <xf numFmtId="49" fontId="52" fillId="28" borderId="32" xfId="0" applyNumberFormat="1" applyFont="1" applyFill="1" applyBorder="1" applyAlignment="1">
      <alignment horizontal="left" vertical="center"/>
    </xf>
    <xf numFmtId="173" fontId="52" fillId="0" borderId="35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52" fillId="28" borderId="25" xfId="0" applyFont="1" applyFill="1" applyBorder="1" applyAlignment="1">
      <alignment horizontal="right" vertical="center"/>
    </xf>
    <xf numFmtId="49" fontId="52" fillId="28" borderId="17" xfId="0" applyNumberFormat="1" applyFont="1" applyFill="1" applyBorder="1" applyAlignment="1">
      <alignment horizontal="left" vertical="center"/>
    </xf>
    <xf numFmtId="49" fontId="52" fillId="28" borderId="36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2" fillId="24" borderId="37" xfId="0" applyFont="1" applyFill="1" applyBorder="1" applyAlignment="1">
      <alignment vertical="center"/>
    </xf>
    <xf numFmtId="0" fontId="52" fillId="30" borderId="30" xfId="0" applyFont="1" applyFill="1" applyBorder="1" applyAlignment="1">
      <alignment vertical="center"/>
    </xf>
    <xf numFmtId="0" fontId="52" fillId="30" borderId="31" xfId="0" applyFont="1" applyFill="1" applyBorder="1" applyAlignment="1">
      <alignment horizontal="right" vertical="center"/>
    </xf>
    <xf numFmtId="173" fontId="52" fillId="0" borderId="23" xfId="0" applyNumberFormat="1" applyFont="1" applyFill="1" applyBorder="1" applyAlignment="1" applyProtection="1">
      <alignment vertical="center"/>
      <protection locked="0"/>
    </xf>
    <xf numFmtId="0" fontId="52" fillId="30" borderId="38" xfId="0" applyFont="1" applyFill="1" applyBorder="1" applyAlignment="1" applyProtection="1">
      <alignment vertical="center"/>
      <protection locked="0"/>
    </xf>
    <xf numFmtId="0" fontId="52" fillId="30" borderId="39" xfId="0" applyFont="1" applyFill="1" applyBorder="1" applyAlignment="1">
      <alignment horizontal="right" vertical="center"/>
    </xf>
    <xf numFmtId="173" fontId="52" fillId="0" borderId="40" xfId="0" applyNumberFormat="1" applyFont="1" applyFill="1" applyBorder="1" applyAlignment="1" applyProtection="1">
      <alignment vertical="center"/>
      <protection locked="0"/>
    </xf>
    <xf numFmtId="0" fontId="54" fillId="0" borderId="0" xfId="0" applyFont="1" applyAlignment="1">
      <alignment horizontal="left" vertical="center"/>
    </xf>
    <xf numFmtId="0" fontId="53" fillId="24" borderId="14" xfId="0" applyFont="1" applyFill="1" applyBorder="1" applyAlignment="1">
      <alignment horizontal="right" vertical="center"/>
    </xf>
    <xf numFmtId="0" fontId="53" fillId="24" borderId="41" xfId="0" applyFont="1" applyFill="1" applyBorder="1" applyAlignment="1">
      <alignment horizontal="right" vertical="center"/>
    </xf>
    <xf numFmtId="173" fontId="53" fillId="0" borderId="42" xfId="0" applyNumberFormat="1" applyFont="1" applyFill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2" fillId="0" borderId="43" xfId="0" applyFont="1" applyFill="1" applyBorder="1" applyAlignment="1">
      <alignment horizontal="right" vertical="center"/>
    </xf>
    <xf numFmtId="173" fontId="52" fillId="0" borderId="44" xfId="0" applyNumberFormat="1" applyFont="1" applyFill="1" applyBorder="1" applyAlignment="1">
      <alignment vertical="center"/>
    </xf>
    <xf numFmtId="0" fontId="53" fillId="30" borderId="17" xfId="0" applyFont="1" applyFill="1" applyBorder="1" applyAlignment="1">
      <alignment vertical="center"/>
    </xf>
    <xf numFmtId="0" fontId="53" fillId="30" borderId="36" xfId="0" applyFont="1" applyFill="1" applyBorder="1" applyAlignment="1">
      <alignment horizontal="right" vertical="center"/>
    </xf>
    <xf numFmtId="173" fontId="55" fillId="0" borderId="45" xfId="0" applyNumberFormat="1" applyFont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173" fontId="53" fillId="0" borderId="0" xfId="0" applyNumberFormat="1" applyFont="1" applyFill="1" applyBorder="1" applyAlignment="1">
      <alignment vertical="center"/>
    </xf>
    <xf numFmtId="173" fontId="55" fillId="0" borderId="0" xfId="0" applyNumberFormat="1" applyFont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Alignment="1">
      <alignment horizontal="left" vertical="center"/>
    </xf>
    <xf numFmtId="173" fontId="52" fillId="0" borderId="0" xfId="0" applyNumberFormat="1" applyFont="1" applyFill="1" applyAlignment="1">
      <alignment vertical="center"/>
    </xf>
    <xf numFmtId="0" fontId="55" fillId="25" borderId="0" xfId="0" applyFont="1" applyFill="1" applyAlignment="1">
      <alignment horizontal="left" vertical="center"/>
    </xf>
    <xf numFmtId="0" fontId="54" fillId="25" borderId="0" xfId="0" applyFont="1" applyFill="1" applyAlignment="1">
      <alignment vertical="center"/>
    </xf>
    <xf numFmtId="172" fontId="54" fillId="25" borderId="0" xfId="0" applyNumberFormat="1" applyFont="1" applyFill="1" applyAlignment="1">
      <alignment vertical="center"/>
    </xf>
    <xf numFmtId="0" fontId="54" fillId="25" borderId="0" xfId="0" applyNumberFormat="1" applyFont="1" applyFill="1" applyAlignment="1">
      <alignment vertical="center"/>
    </xf>
    <xf numFmtId="0" fontId="52" fillId="0" borderId="0" xfId="0" applyFont="1" applyAlignment="1" applyProtection="1">
      <alignment vertical="center"/>
      <protection locked="0"/>
    </xf>
    <xf numFmtId="0" fontId="52" fillId="31" borderId="23" xfId="0" applyFont="1" applyFill="1" applyBorder="1" applyAlignment="1">
      <alignment horizontal="center" vertical="center"/>
    </xf>
    <xf numFmtId="0" fontId="52" fillId="31" borderId="46" xfId="0" applyFont="1" applyFill="1" applyBorder="1" applyAlignment="1">
      <alignment horizontal="center" vertical="center"/>
    </xf>
    <xf numFmtId="0" fontId="56" fillId="31" borderId="31" xfId="0" applyFont="1" applyFill="1" applyBorder="1" applyAlignment="1">
      <alignment horizontal="right" vertical="center"/>
    </xf>
    <xf numFmtId="49" fontId="56" fillId="31" borderId="29" xfId="0" applyNumberFormat="1" applyFont="1" applyFill="1" applyBorder="1" applyAlignment="1">
      <alignment vertical="center"/>
    </xf>
    <xf numFmtId="0" fontId="52" fillId="31" borderId="29" xfId="0" applyFont="1" applyFill="1" applyBorder="1" applyAlignment="1">
      <alignment vertical="center"/>
    </xf>
    <xf numFmtId="49" fontId="56" fillId="31" borderId="29" xfId="0" applyNumberFormat="1" applyFont="1" applyFill="1" applyBorder="1" applyAlignment="1">
      <alignment horizontal="center" vertical="center"/>
    </xf>
    <xf numFmtId="0" fontId="56" fillId="31" borderId="29" xfId="0" applyFont="1" applyFill="1" applyBorder="1" applyAlignment="1">
      <alignment horizontal="center" vertical="center"/>
    </xf>
    <xf numFmtId="173" fontId="56" fillId="31" borderId="29" xfId="0" applyNumberFormat="1" applyFont="1" applyFill="1" applyBorder="1" applyAlignment="1">
      <alignment vertical="center"/>
    </xf>
    <xf numFmtId="173" fontId="52" fillId="31" borderId="23" xfId="0" applyNumberFormat="1" applyFont="1" applyFill="1" applyBorder="1" applyAlignment="1">
      <alignment vertical="center"/>
    </xf>
    <xf numFmtId="174" fontId="52" fillId="31" borderId="0" xfId="0" applyNumberFormat="1" applyFont="1" applyFill="1" applyAlignment="1">
      <alignment vertical="center"/>
    </xf>
    <xf numFmtId="0" fontId="57" fillId="31" borderId="29" xfId="0" applyFont="1" applyFill="1" applyBorder="1" applyAlignment="1">
      <alignment vertical="center"/>
    </xf>
    <xf numFmtId="174" fontId="52" fillId="0" borderId="47" xfId="0" applyNumberFormat="1" applyFont="1" applyBorder="1" applyAlignment="1">
      <alignment vertical="center"/>
    </xf>
    <xf numFmtId="174" fontId="52" fillId="0" borderId="48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" fillId="30" borderId="49" xfId="0" applyFont="1" applyFill="1" applyBorder="1"/>
    <xf numFmtId="0" fontId="7" fillId="30" borderId="0" xfId="0" applyFont="1" applyFill="1" applyProtection="1">
      <protection locked="0"/>
    </xf>
    <xf numFmtId="0" fontId="9" fillId="30" borderId="0" xfId="0" applyFont="1" applyFill="1" applyProtection="1">
      <protection locked="0"/>
    </xf>
    <xf numFmtId="0" fontId="0" fillId="30" borderId="0" xfId="0" applyFill="1" applyProtection="1">
      <protection locked="0"/>
    </xf>
    <xf numFmtId="0" fontId="52" fillId="30" borderId="0" xfId="0" applyFont="1" applyFill="1"/>
    <xf numFmtId="2" fontId="10" fillId="24" borderId="33" xfId="0" applyNumberFormat="1" applyFont="1" applyFill="1" applyBorder="1"/>
    <xf numFmtId="0" fontId="0" fillId="30" borderId="49" xfId="0" applyFont="1" applyFill="1" applyBorder="1" applyAlignment="1">
      <alignment horizontal="center" vertical="center"/>
    </xf>
    <xf numFmtId="0" fontId="46" fillId="30" borderId="25" xfId="0" applyFont="1" applyFill="1" applyBorder="1" applyAlignment="1" applyProtection="1">
      <alignment horizontal="center" vertical="center"/>
      <protection locked="0"/>
    </xf>
    <xf numFmtId="0" fontId="0" fillId="30" borderId="25" xfId="0" applyFont="1" applyFill="1" applyBorder="1" applyAlignment="1">
      <alignment horizontal="center" vertical="center"/>
    </xf>
    <xf numFmtId="1" fontId="0" fillId="30" borderId="12" xfId="0" applyNumberFormat="1" applyFill="1" applyBorder="1" applyAlignment="1">
      <alignment horizontal="center"/>
    </xf>
    <xf numFmtId="0" fontId="20" fillId="30" borderId="12" xfId="0" applyFont="1" applyFill="1" applyBorder="1" applyAlignment="1">
      <alignment horizontal="center" vertical="center" wrapText="1"/>
    </xf>
    <xf numFmtId="173" fontId="23" fillId="0" borderId="24" xfId="0" applyNumberFormat="1" applyFont="1" applyBorder="1" applyAlignment="1">
      <alignment vertical="center" wrapText="1"/>
    </xf>
    <xf numFmtId="0" fontId="11" fillId="32" borderId="17" xfId="53" applyFont="1" applyFill="1" applyBorder="1" applyAlignment="1" applyProtection="1">
      <alignment vertical="center"/>
    </xf>
    <xf numFmtId="0" fontId="11" fillId="32" borderId="36" xfId="53" applyFont="1" applyFill="1" applyBorder="1" applyAlignment="1" applyProtection="1">
      <alignment vertical="center"/>
    </xf>
    <xf numFmtId="0" fontId="48" fillId="32" borderId="36" xfId="53" applyFont="1" applyFill="1" applyBorder="1" applyAlignment="1" applyProtection="1">
      <alignment vertical="center"/>
    </xf>
    <xf numFmtId="0" fontId="49" fillId="32" borderId="36" xfId="53" applyNumberFormat="1" applyFont="1" applyFill="1" applyBorder="1" applyAlignment="1" applyProtection="1">
      <alignment vertical="center"/>
    </xf>
    <xf numFmtId="0" fontId="52" fillId="0" borderId="19" xfId="0" applyFont="1" applyBorder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62" fillId="25" borderId="0" xfId="0" applyFont="1" applyFill="1" applyAlignment="1">
      <alignment horizontal="left" vertical="center"/>
    </xf>
    <xf numFmtId="0" fontId="60" fillId="30" borderId="36" xfId="0" applyFont="1" applyFill="1" applyBorder="1" applyAlignment="1" applyProtection="1">
      <alignment vertical="center"/>
      <protection locked="0"/>
    </xf>
    <xf numFmtId="0" fontId="60" fillId="30" borderId="36" xfId="0" applyFont="1" applyFill="1" applyBorder="1" applyAlignment="1" applyProtection="1">
      <alignment horizontal="right" vertical="center"/>
      <protection locked="0"/>
    </xf>
    <xf numFmtId="0" fontId="60" fillId="30" borderId="17" xfId="0" applyFont="1" applyFill="1" applyBorder="1" applyAlignment="1" applyProtection="1">
      <alignment vertical="center"/>
      <protection locked="0"/>
    </xf>
    <xf numFmtId="0" fontId="46" fillId="30" borderId="36" xfId="0" applyFont="1" applyFill="1" applyBorder="1" applyAlignment="1" applyProtection="1">
      <alignment horizontal="center" vertical="center"/>
      <protection locked="0"/>
    </xf>
    <xf numFmtId="0" fontId="67" fillId="0" borderId="15" xfId="0" applyFont="1" applyFill="1" applyBorder="1" applyAlignment="1">
      <alignment horizontal="center" vertical="center" wrapText="1"/>
    </xf>
    <xf numFmtId="173" fontId="68" fillId="32" borderId="47" xfId="0" applyNumberFormat="1" applyFont="1" applyFill="1" applyBorder="1" applyAlignment="1">
      <alignment vertical="center"/>
    </xf>
    <xf numFmtId="173" fontId="68" fillId="32" borderId="48" xfId="0" applyNumberFormat="1" applyFont="1" applyFill="1" applyBorder="1" applyAlignment="1">
      <alignment vertical="center"/>
    </xf>
    <xf numFmtId="0" fontId="52" fillId="27" borderId="19" xfId="0" applyFont="1" applyFill="1" applyBorder="1" applyAlignment="1">
      <alignment horizontal="right" vertical="center"/>
    </xf>
    <xf numFmtId="0" fontId="52" fillId="28" borderId="50" xfId="0" applyFont="1" applyFill="1" applyBorder="1" applyAlignment="1">
      <alignment horizontal="right" vertical="center"/>
    </xf>
    <xf numFmtId="0" fontId="52" fillId="0" borderId="29" xfId="0" applyFont="1" applyBorder="1" applyAlignment="1">
      <alignment horizontal="right" vertical="center"/>
    </xf>
    <xf numFmtId="0" fontId="52" fillId="0" borderId="29" xfId="0" applyFont="1" applyFill="1" applyBorder="1" applyAlignment="1">
      <alignment vertical="center"/>
    </xf>
    <xf numFmtId="49" fontId="52" fillId="0" borderId="29" xfId="0" applyNumberFormat="1" applyFont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63" fillId="30" borderId="17" xfId="0" applyFont="1" applyFill="1" applyBorder="1" applyAlignment="1" applyProtection="1">
      <alignment horizontal="right" vertical="center"/>
      <protection locked="0"/>
    </xf>
    <xf numFmtId="49" fontId="2" fillId="24" borderId="18" xfId="0" applyNumberFormat="1" applyFont="1" applyFill="1" applyBorder="1"/>
    <xf numFmtId="2" fontId="68" fillId="0" borderId="51" xfId="0" applyNumberFormat="1" applyFont="1" applyFill="1" applyBorder="1" applyAlignment="1">
      <alignment horizontal="right" vertical="center"/>
    </xf>
    <xf numFmtId="2" fontId="69" fillId="0" borderId="51" xfId="0" applyNumberFormat="1" applyFont="1" applyFill="1" applyBorder="1" applyAlignment="1">
      <alignment horizontal="right" vertical="center"/>
    </xf>
    <xf numFmtId="199" fontId="60" fillId="30" borderId="36" xfId="0" applyNumberFormat="1" applyFont="1" applyFill="1" applyBorder="1" applyAlignment="1" applyProtection="1">
      <alignment horizontal="left" vertical="center"/>
      <protection locked="0"/>
    </xf>
    <xf numFmtId="0" fontId="63" fillId="30" borderId="36" xfId="0" applyFont="1" applyFill="1" applyBorder="1" applyAlignment="1" applyProtection="1">
      <alignment horizontal="right" vertical="center"/>
      <protection locked="0"/>
    </xf>
    <xf numFmtId="0" fontId="60" fillId="30" borderId="36" xfId="0" applyFont="1" applyFill="1" applyBorder="1" applyAlignment="1" applyProtection="1">
      <alignment horizontal="left" vertical="center"/>
      <protection locked="0"/>
    </xf>
    <xf numFmtId="0" fontId="45" fillId="24" borderId="17" xfId="0" applyFont="1" applyFill="1" applyBorder="1" applyAlignment="1">
      <alignment horizontal="right" vertical="center"/>
    </xf>
    <xf numFmtId="2" fontId="65" fillId="24" borderId="25" xfId="0" applyNumberFormat="1" applyFont="1" applyFill="1" applyBorder="1" applyAlignment="1">
      <alignment horizontal="center" vertical="center"/>
    </xf>
    <xf numFmtId="0" fontId="49" fillId="32" borderId="36" xfId="51" applyNumberFormat="1" applyFont="1" applyFill="1" applyBorder="1" applyAlignment="1" applyProtection="1">
      <alignment horizontal="left" vertical="center"/>
    </xf>
    <xf numFmtId="0" fontId="49" fillId="32" borderId="36" xfId="51" applyNumberFormat="1" applyFont="1" applyFill="1" applyBorder="1" applyAlignment="1" applyProtection="1">
      <alignment horizontal="left" vertical="center"/>
    </xf>
    <xf numFmtId="0" fontId="49" fillId="32" borderId="36" xfId="51" applyNumberFormat="1" applyFont="1" applyFill="1" applyBorder="1" applyAlignment="1" applyProtection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8" fillId="29" borderId="17" xfId="0" applyFont="1" applyFill="1" applyBorder="1" applyAlignment="1" applyProtection="1">
      <alignment horizontal="center" vertical="center" wrapText="1"/>
      <protection locked="0"/>
    </xf>
    <xf numFmtId="0" fontId="18" fillId="29" borderId="36" xfId="0" applyFont="1" applyFill="1" applyBorder="1" applyAlignment="1" applyProtection="1">
      <alignment horizontal="center" vertical="center" wrapText="1"/>
      <protection locked="0"/>
    </xf>
    <xf numFmtId="0" fontId="18" fillId="29" borderId="50" xfId="0" applyFont="1" applyFill="1" applyBorder="1" applyAlignment="1" applyProtection="1">
      <alignment horizontal="center" vertical="center" wrapText="1"/>
      <protection locked="0"/>
    </xf>
    <xf numFmtId="0" fontId="61" fillId="32" borderId="49" xfId="0" applyFont="1" applyFill="1" applyBorder="1" applyAlignment="1">
      <alignment horizontal="center" vertical="center" wrapText="1"/>
    </xf>
    <xf numFmtId="0" fontId="61" fillId="32" borderId="52" xfId="0" applyFont="1" applyFill="1" applyBorder="1" applyAlignment="1">
      <alignment horizontal="center" vertical="center" wrapText="1"/>
    </xf>
    <xf numFmtId="0" fontId="61" fillId="32" borderId="52" xfId="0" applyFont="1" applyFill="1" applyBorder="1" applyAlignment="1">
      <alignment horizontal="center" vertical="top" wrapText="1"/>
    </xf>
    <xf numFmtId="0" fontId="61" fillId="32" borderId="12" xfId="0" applyFont="1" applyFill="1" applyBorder="1" applyAlignment="1">
      <alignment horizontal="center" vertical="top" wrapText="1"/>
    </xf>
    <xf numFmtId="0" fontId="50" fillId="33" borderId="17" xfId="53" applyFont="1" applyFill="1" applyBorder="1" applyAlignment="1" applyProtection="1">
      <alignment horizontal="center" vertical="center" wrapText="1"/>
    </xf>
    <xf numFmtId="0" fontId="50" fillId="33" borderId="36" xfId="53" applyFont="1" applyFill="1" applyBorder="1" applyAlignment="1" applyProtection="1">
      <alignment horizontal="center" vertical="center" wrapText="1"/>
    </xf>
    <xf numFmtId="0" fontId="6" fillId="24" borderId="49" xfId="0" applyFont="1" applyFill="1" applyBorder="1" applyAlignment="1">
      <alignment horizontal="center" wrapText="1"/>
    </xf>
    <xf numFmtId="0" fontId="6" fillId="24" borderId="53" xfId="0" applyFont="1" applyFill="1" applyBorder="1" applyAlignment="1">
      <alignment horizontal="center" wrapText="1"/>
    </xf>
    <xf numFmtId="0" fontId="13" fillId="30" borderId="17" xfId="53" applyFont="1" applyFill="1" applyBorder="1" applyAlignment="1" applyProtection="1">
      <alignment vertical="center" wrapText="1"/>
    </xf>
    <xf numFmtId="0" fontId="13" fillId="30" borderId="25" xfId="53" applyFont="1" applyFill="1" applyBorder="1" applyAlignment="1" applyProtection="1">
      <alignment vertical="center" wrapText="1"/>
    </xf>
    <xf numFmtId="0" fontId="47" fillId="24" borderId="36" xfId="0" applyFont="1" applyFill="1" applyBorder="1" applyAlignment="1">
      <alignment horizontal="left" vertical="center" wrapText="1"/>
    </xf>
    <xf numFmtId="0" fontId="3" fillId="33" borderId="36" xfId="0" quotePrefix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49" fontId="12" fillId="30" borderId="49" xfId="56" applyNumberFormat="1" applyFont="1" applyFill="1" applyBorder="1" applyAlignment="1">
      <alignment horizontal="center"/>
    </xf>
    <xf numFmtId="49" fontId="13" fillId="30" borderId="52" xfId="0" applyNumberFormat="1" applyFont="1" applyFill="1" applyBorder="1" applyAlignment="1">
      <alignment horizontal="center"/>
    </xf>
    <xf numFmtId="0" fontId="13" fillId="30" borderId="52" xfId="0" applyFont="1" applyFill="1" applyBorder="1" applyAlignment="1">
      <alignment horizontal="center"/>
    </xf>
    <xf numFmtId="0" fontId="14" fillId="30" borderId="12" xfId="54" applyFont="1" applyFill="1" applyBorder="1" applyAlignment="1" applyProtection="1">
      <alignment horizontal="center"/>
    </xf>
    <xf numFmtId="49" fontId="31" fillId="24" borderId="0" xfId="57" applyNumberFormat="1" applyFont="1" applyFill="1" applyBorder="1" applyAlignment="1">
      <alignment horizontal="left"/>
    </xf>
    <xf numFmtId="49" fontId="2" fillId="0" borderId="0" xfId="0" applyNumberFormat="1" applyFont="1" applyFill="1" applyBorder="1"/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Comma 3" xfId="29"/>
    <cellStyle name="Currency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yperlink 2" xfId="37"/>
    <cellStyle name="Hyperlink 3" xfId="38"/>
    <cellStyle name="Input" xfId="39"/>
    <cellStyle name="Linked Cell" xfId="40"/>
    <cellStyle name="Neutral" xfId="41"/>
    <cellStyle name="Normal 2" xfId="42"/>
    <cellStyle name="Normal 2 2" xfId="43"/>
    <cellStyle name="Normal 3" xfId="44"/>
    <cellStyle name="Normal_Price List All Qry" xfId="45"/>
    <cellStyle name="Note" xfId="46"/>
    <cellStyle name="Output" xfId="47"/>
    <cellStyle name="Title" xfId="48"/>
    <cellStyle name="Total" xfId="49"/>
    <cellStyle name="Warning Text" xfId="50"/>
    <cellStyle name="Гиперссылка" xfId="51" builtinId="8"/>
    <cellStyle name="Гиперссылка 2" xfId="52"/>
    <cellStyle name="Гиперссылка 3" xfId="53"/>
    <cellStyle name="Гиперссылка_Книга1" xfId="54"/>
    <cellStyle name="Обычный" xfId="0" builtinId="0"/>
    <cellStyle name="Обычный 2" xfId="55"/>
    <cellStyle name="Обычный_malay" xfId="57"/>
    <cellStyle name="Обычный_plants" xfId="56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ldfish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ildfish.ru/opt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ildfish.ru/tranzit" TargetMode="External"/><Relationship Id="rId1" Type="http://schemas.openxmlformats.org/officeDocument/2006/relationships/hyperlink" Target="http://wildfish.ru/" TargetMode="External"/><Relationship Id="rId6" Type="http://schemas.openxmlformats.org/officeDocument/2006/relationships/hyperlink" Target="http://wildfish.ru/price/Singapur-more.xls" TargetMode="External"/><Relationship Id="rId5" Type="http://schemas.openxmlformats.org/officeDocument/2006/relationships/hyperlink" Target="http://wildfish.ru/files/sunbeam/Sunbeam-Anemones.jpg" TargetMode="External"/><Relationship Id="rId4" Type="http://schemas.openxmlformats.org/officeDocument/2006/relationships/hyperlink" Target="http://wildfish.ru/files/sunbeam/Sunbeam-Soft-Cora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110"/>
  <sheetViews>
    <sheetView zoomScaleNormal="100" workbookViewId="0"/>
  </sheetViews>
  <sheetFormatPr defaultRowHeight="12.75" x14ac:dyDescent="0.2"/>
  <cols>
    <col min="1" max="1" width="100.5703125" style="22" customWidth="1"/>
    <col min="2" max="11" width="9.140625" style="31"/>
    <col min="12" max="16384" width="9.140625" style="10"/>
  </cols>
  <sheetData>
    <row r="1" spans="1:11" s="23" customFormat="1" ht="26.25" x14ac:dyDescent="0.4">
      <c r="A1" s="192" t="s">
        <v>148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3" customFormat="1" ht="15" x14ac:dyDescent="0.25">
      <c r="A2" s="193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23" customFormat="1" ht="15" x14ac:dyDescent="0.25">
      <c r="A3" s="193" t="s">
        <v>149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3" customFormat="1" ht="15" x14ac:dyDescent="0.25">
      <c r="A4" s="194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23" customFormat="1" ht="18" x14ac:dyDescent="0.25">
      <c r="A5" s="19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23" customFormat="1" x14ac:dyDescent="0.2">
      <c r="A6" s="11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23" customFormat="1" x14ac:dyDescent="0.2">
      <c r="A7" s="12" t="s">
        <v>201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23" customFormat="1" x14ac:dyDescent="0.2">
      <c r="A8" s="12" t="s">
        <v>202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23" customFormat="1" x14ac:dyDescent="0.2">
      <c r="A9" s="12" t="s">
        <v>150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s="29" customFormat="1" x14ac:dyDescent="0.2">
      <c r="A10" s="30" t="s">
        <v>151</v>
      </c>
      <c r="B10" s="32"/>
      <c r="C10" s="32"/>
      <c r="D10" s="32"/>
      <c r="E10" s="32"/>
      <c r="F10" s="32"/>
      <c r="G10" s="33"/>
      <c r="H10" s="33"/>
      <c r="I10" s="33"/>
      <c r="J10" s="33"/>
      <c r="K10" s="34"/>
    </row>
    <row r="11" spans="1:11" s="29" customFormat="1" x14ac:dyDescent="0.2">
      <c r="A11" s="38" t="s">
        <v>152</v>
      </c>
      <c r="B11" s="32"/>
      <c r="C11" s="32"/>
      <c r="D11" s="32"/>
      <c r="E11" s="32"/>
      <c r="F11" s="32"/>
      <c r="G11" s="33"/>
      <c r="H11" s="33"/>
      <c r="I11" s="33"/>
      <c r="J11" s="33"/>
      <c r="K11" s="34"/>
    </row>
    <row r="12" spans="1:11" s="29" customFormat="1" ht="13.5" thickBot="1" x14ac:dyDescent="0.25">
      <c r="A12" s="13" t="s">
        <v>75</v>
      </c>
      <c r="B12" s="32"/>
      <c r="C12" s="32"/>
      <c r="D12" s="32"/>
      <c r="E12" s="32"/>
      <c r="F12" s="32"/>
      <c r="G12" s="33"/>
      <c r="H12" s="33"/>
      <c r="I12" s="33"/>
      <c r="J12" s="33"/>
      <c r="K12" s="34"/>
    </row>
    <row r="13" spans="1:11" s="23" customFormat="1" ht="30" customHeight="1" thickTop="1" x14ac:dyDescent="0.2">
      <c r="A13" s="14" t="s">
        <v>24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23" customFormat="1" x14ac:dyDescent="0.2">
      <c r="A14" s="5" t="s">
        <v>26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23" customFormat="1" x14ac:dyDescent="0.2">
      <c r="A15" s="5" t="s">
        <v>153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23" customFormat="1" ht="13.5" thickBot="1" x14ac:dyDescent="0.25">
      <c r="A16" s="5" t="s">
        <v>154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23" customFormat="1" ht="20.100000000000001" customHeight="1" thickTop="1" x14ac:dyDescent="0.25">
      <c r="A17" s="39" t="s">
        <v>155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customFormat="1" x14ac:dyDescent="0.2">
      <c r="A18" s="196" t="s">
        <v>156</v>
      </c>
    </row>
    <row r="19" spans="1:11" customFormat="1" x14ac:dyDescent="0.2">
      <c r="A19" s="196" t="s">
        <v>157</v>
      </c>
    </row>
    <row r="20" spans="1:11" customFormat="1" x14ac:dyDescent="0.2">
      <c r="A20" s="196" t="s">
        <v>158</v>
      </c>
    </row>
    <row r="21" spans="1:11" customFormat="1" x14ac:dyDescent="0.2">
      <c r="A21" s="196" t="s">
        <v>159</v>
      </c>
    </row>
    <row r="22" spans="1:11" s="23" customFormat="1" x14ac:dyDescent="0.2">
      <c r="A22" s="36" t="s">
        <v>203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s="23" customFormat="1" x14ac:dyDescent="0.2">
      <c r="A23" s="37" t="s">
        <v>160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s="23" customFormat="1" x14ac:dyDescent="0.2">
      <c r="A24" s="37" t="s">
        <v>161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s="23" customFormat="1" ht="12.75" customHeight="1" x14ac:dyDescent="0.2">
      <c r="A25" s="37" t="s">
        <v>204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s="23" customFormat="1" x14ac:dyDescent="0.2">
      <c r="A26" s="37" t="s">
        <v>206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s="23" customFormat="1" x14ac:dyDescent="0.2">
      <c r="A27" s="37" t="s">
        <v>77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s="23" customFormat="1" x14ac:dyDescent="0.2">
      <c r="A28" s="37" t="s">
        <v>78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s="23" customFormat="1" x14ac:dyDescent="0.2">
      <c r="A29" s="37" t="s">
        <v>205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s="23" customFormat="1" x14ac:dyDescent="0.2">
      <c r="A30" s="37" t="s">
        <v>162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customFormat="1" ht="20.100000000000001" customHeight="1" thickBot="1" x14ac:dyDescent="0.25">
      <c r="A31" s="42" t="s">
        <v>66</v>
      </c>
    </row>
    <row r="32" spans="1:11" s="23" customFormat="1" ht="20.100000000000001" customHeight="1" thickTop="1" x14ac:dyDescent="0.25">
      <c r="A32" s="39" t="s">
        <v>22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s="23" customFormat="1" x14ac:dyDescent="0.2">
      <c r="A33" s="12" t="s">
        <v>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s="23" customFormat="1" x14ac:dyDescent="0.2">
      <c r="A34" s="12" t="s">
        <v>80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s="23" customFormat="1" x14ac:dyDescent="0.2">
      <c r="A35" s="12" t="s">
        <v>163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s="23" customFormat="1" x14ac:dyDescent="0.2">
      <c r="A36" s="15" t="s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s="23" customFormat="1" ht="18.75" customHeight="1" x14ac:dyDescent="0.2">
      <c r="A37" s="162" t="s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s="23" customFormat="1" ht="13.5" thickBot="1" x14ac:dyDescent="0.25">
      <c r="A38" s="13" t="s">
        <v>30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s="23" customFormat="1" ht="18.75" customHeight="1" thickTop="1" x14ac:dyDescent="0.25">
      <c r="A39" s="39" t="s">
        <v>31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s="23" customFormat="1" x14ac:dyDescent="0.2">
      <c r="A40" s="5" t="s">
        <v>164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23" customFormat="1" x14ac:dyDescent="0.2">
      <c r="A41" s="5" t="s">
        <v>165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s="23" customFormat="1" x14ac:dyDescent="0.2">
      <c r="A42" s="16" t="s">
        <v>41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s="23" customFormat="1" x14ac:dyDescent="0.2">
      <c r="A43" s="5" t="s">
        <v>166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s="23" customFormat="1" x14ac:dyDescent="0.2">
      <c r="A44" s="5" t="s">
        <v>32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s="23" customFormat="1" x14ac:dyDescent="0.2">
      <c r="A45" s="5" t="s">
        <v>33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s="23" customFormat="1" x14ac:dyDescent="0.2">
      <c r="A46" s="5" t="s">
        <v>74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s="23" customFormat="1" x14ac:dyDescent="0.2">
      <c r="A47" s="5" t="s">
        <v>79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s="23" customFormat="1" x14ac:dyDescent="0.2">
      <c r="A48" s="5" t="s">
        <v>34</v>
      </c>
    </row>
    <row r="49" spans="1:1" s="23" customFormat="1" x14ac:dyDescent="0.2">
      <c r="A49" s="5" t="s">
        <v>35</v>
      </c>
    </row>
    <row r="50" spans="1:1" s="23" customFormat="1" ht="12.95" customHeight="1" thickBot="1" x14ac:dyDescent="0.25">
      <c r="A50" s="5" t="s">
        <v>36</v>
      </c>
    </row>
    <row r="51" spans="1:1" customFormat="1" ht="20.100000000000001" customHeight="1" thickTop="1" x14ac:dyDescent="0.25">
      <c r="A51" s="39" t="s">
        <v>167</v>
      </c>
    </row>
    <row r="52" spans="1:1" customFormat="1" x14ac:dyDescent="0.2">
      <c r="A52" s="5" t="s">
        <v>168</v>
      </c>
    </row>
    <row r="53" spans="1:1" customFormat="1" x14ac:dyDescent="0.2">
      <c r="A53" s="5" t="s">
        <v>169</v>
      </c>
    </row>
    <row r="54" spans="1:1" customFormat="1" x14ac:dyDescent="0.2">
      <c r="A54" s="5" t="s">
        <v>170</v>
      </c>
    </row>
    <row r="55" spans="1:1" customFormat="1" x14ac:dyDescent="0.2">
      <c r="A55" s="5" t="s">
        <v>171</v>
      </c>
    </row>
    <row r="56" spans="1:1" customFormat="1" x14ac:dyDescent="0.2">
      <c r="A56" s="5" t="s">
        <v>172</v>
      </c>
    </row>
    <row r="57" spans="1:1" customFormat="1" x14ac:dyDescent="0.2">
      <c r="A57" s="5" t="s">
        <v>173</v>
      </c>
    </row>
    <row r="58" spans="1:1" customFormat="1" x14ac:dyDescent="0.2">
      <c r="A58" s="5" t="s">
        <v>169</v>
      </c>
    </row>
    <row r="59" spans="1:1" customFormat="1" x14ac:dyDescent="0.2">
      <c r="A59" s="5" t="s">
        <v>174</v>
      </c>
    </row>
    <row r="60" spans="1:1" customFormat="1" ht="20.100000000000001" customHeight="1" x14ac:dyDescent="0.2">
      <c r="A60" s="5" t="s">
        <v>175</v>
      </c>
    </row>
    <row r="61" spans="1:1" customFormat="1" x14ac:dyDescent="0.2">
      <c r="A61" s="5" t="s">
        <v>176</v>
      </c>
    </row>
    <row r="62" spans="1:1" customFormat="1" x14ac:dyDescent="0.2">
      <c r="A62" s="5" t="s">
        <v>177</v>
      </c>
    </row>
    <row r="63" spans="1:1" customFormat="1" x14ac:dyDescent="0.2">
      <c r="A63" s="5" t="s">
        <v>178</v>
      </c>
    </row>
    <row r="64" spans="1:1" customFormat="1" x14ac:dyDescent="0.2">
      <c r="A64" s="5" t="s">
        <v>179</v>
      </c>
    </row>
    <row r="65" spans="1:1" customFormat="1" x14ac:dyDescent="0.2">
      <c r="A65" s="5" t="s">
        <v>180</v>
      </c>
    </row>
    <row r="66" spans="1:1" customFormat="1" x14ac:dyDescent="0.2">
      <c r="A66" s="5" t="s">
        <v>181</v>
      </c>
    </row>
    <row r="67" spans="1:1" customFormat="1" ht="13.5" thickBot="1" x14ac:dyDescent="0.25">
      <c r="A67" s="5" t="s">
        <v>182</v>
      </c>
    </row>
    <row r="68" spans="1:1" customFormat="1" ht="20.100000000000001" customHeight="1" thickTop="1" x14ac:dyDescent="0.25">
      <c r="A68" s="39" t="s">
        <v>183</v>
      </c>
    </row>
    <row r="69" spans="1:1" customFormat="1" x14ac:dyDescent="0.2">
      <c r="A69" s="5" t="s">
        <v>184</v>
      </c>
    </row>
    <row r="70" spans="1:1" customFormat="1" x14ac:dyDescent="0.2">
      <c r="A70" s="5" t="s">
        <v>185</v>
      </c>
    </row>
    <row r="71" spans="1:1" customFormat="1" x14ac:dyDescent="0.2">
      <c r="A71" s="5" t="s">
        <v>186</v>
      </c>
    </row>
    <row r="72" spans="1:1" customFormat="1" x14ac:dyDescent="0.2">
      <c r="A72" s="5" t="s">
        <v>187</v>
      </c>
    </row>
    <row r="73" spans="1:1" customFormat="1" ht="13.5" thickBot="1" x14ac:dyDescent="0.25">
      <c r="A73" s="5" t="s">
        <v>188</v>
      </c>
    </row>
    <row r="74" spans="1:1" s="23" customFormat="1" ht="20.100000000000001" customHeight="1" thickTop="1" x14ac:dyDescent="0.25">
      <c r="A74" s="39" t="s">
        <v>37</v>
      </c>
    </row>
    <row r="75" spans="1:1" s="23" customFormat="1" ht="12.75" customHeight="1" x14ac:dyDescent="0.2">
      <c r="A75" s="17" t="s">
        <v>207</v>
      </c>
    </row>
    <row r="76" spans="1:1" s="23" customFormat="1" ht="12.75" customHeight="1" x14ac:dyDescent="0.2">
      <c r="A76" s="17" t="s">
        <v>87</v>
      </c>
    </row>
    <row r="77" spans="1:1" s="23" customFormat="1" ht="12.75" customHeight="1" x14ac:dyDescent="0.2">
      <c r="A77" s="17" t="s">
        <v>78</v>
      </c>
    </row>
    <row r="78" spans="1:1" s="23" customFormat="1" ht="13.5" thickBot="1" x14ac:dyDescent="0.25">
      <c r="A78" s="18" t="s">
        <v>85</v>
      </c>
    </row>
    <row r="79" spans="1:1" s="23" customFormat="1" ht="30" customHeight="1" thickTop="1" x14ac:dyDescent="0.2">
      <c r="A79" s="14" t="s">
        <v>23</v>
      </c>
    </row>
    <row r="80" spans="1:1" s="23" customFormat="1" ht="15.75" customHeight="1" x14ac:dyDescent="0.2">
      <c r="A80" s="12" t="s">
        <v>62</v>
      </c>
    </row>
    <row r="81" spans="1:11" s="23" customFormat="1" x14ac:dyDescent="0.2">
      <c r="A81" s="12" t="s">
        <v>61</v>
      </c>
    </row>
    <row r="82" spans="1:11" s="23" customFormat="1" x14ac:dyDescent="0.2">
      <c r="A82" s="12" t="s">
        <v>189</v>
      </c>
    </row>
    <row r="83" spans="1:11" s="23" customFormat="1" x14ac:dyDescent="0.2">
      <c r="A83" s="12" t="s">
        <v>190</v>
      </c>
    </row>
    <row r="84" spans="1:11" s="23" customFormat="1" x14ac:dyDescent="0.2">
      <c r="A84" s="12" t="s">
        <v>191</v>
      </c>
    </row>
    <row r="85" spans="1:11" s="23" customFormat="1" x14ac:dyDescent="0.2">
      <c r="A85" s="12" t="s">
        <v>192</v>
      </c>
    </row>
    <row r="86" spans="1:11" customFormat="1" ht="18.75" customHeight="1" x14ac:dyDescent="0.2">
      <c r="A86" s="12" t="s">
        <v>193</v>
      </c>
    </row>
    <row r="87" spans="1:11" customFormat="1" x14ac:dyDescent="0.2">
      <c r="A87" s="12" t="s">
        <v>194</v>
      </c>
    </row>
    <row r="88" spans="1:11" customFormat="1" x14ac:dyDescent="0.2">
      <c r="A88" s="12" t="s">
        <v>195</v>
      </c>
    </row>
    <row r="89" spans="1:11" customFormat="1" ht="12.95" customHeight="1" thickBot="1" x14ac:dyDescent="0.25">
      <c r="A89" s="13" t="s">
        <v>196</v>
      </c>
    </row>
    <row r="90" spans="1:11" s="23" customFormat="1" ht="20.100000000000001" customHeight="1" thickTop="1" x14ac:dyDescent="0.25">
      <c r="A90" s="39" t="s">
        <v>63</v>
      </c>
    </row>
    <row r="91" spans="1:11" s="23" customFormat="1" ht="13.5" thickBot="1" x14ac:dyDescent="0.25">
      <c r="A91" s="12" t="s">
        <v>197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customFormat="1" ht="30" customHeight="1" thickTop="1" x14ac:dyDescent="0.2">
      <c r="A92" s="27" t="s">
        <v>38</v>
      </c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customFormat="1" x14ac:dyDescent="0.2">
      <c r="A93" s="17" t="s">
        <v>43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customFormat="1" x14ac:dyDescent="0.2">
      <c r="A94" s="17" t="s">
        <v>198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customFormat="1" x14ac:dyDescent="0.2">
      <c r="A95" s="17" t="s">
        <v>39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customFormat="1" x14ac:dyDescent="0.2">
      <c r="A96" s="17" t="s">
        <v>199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customFormat="1" x14ac:dyDescent="0.2">
      <c r="A97" s="12" t="s">
        <v>200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customFormat="1" x14ac:dyDescent="0.2">
      <c r="A98" s="17" t="s">
        <v>40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customFormat="1" x14ac:dyDescent="0.2">
      <c r="A99" s="19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customFormat="1" ht="18" customHeight="1" x14ac:dyDescent="0.2">
      <c r="A100" s="20" t="s">
        <v>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customFormat="1" x14ac:dyDescent="0.2">
      <c r="A101" s="6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customFormat="1" x14ac:dyDescent="0.2">
      <c r="A102" s="6" t="s">
        <v>25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customFormat="1" x14ac:dyDescent="0.2">
      <c r="A103" s="1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customFormat="1" x14ac:dyDescent="0.2">
      <c r="A104" s="19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customFormat="1" x14ac:dyDescent="0.2">
      <c r="A105" s="1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customFormat="1" x14ac:dyDescent="0.2">
      <c r="A106" s="1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23" customFormat="1" x14ac:dyDescent="0.2">
      <c r="A107" s="197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23" customFormat="1" ht="18" x14ac:dyDescent="0.25">
      <c r="A108" s="21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23" customFormat="1" x14ac:dyDescent="0.2">
      <c r="A109" s="197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23" customFormat="1" x14ac:dyDescent="0.2">
      <c r="A110" s="197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</sheetData>
  <phoneticPr fontId="6" type="noConversion"/>
  <hyperlinks>
    <hyperlink ref="A5" r:id="rId1"/>
  </hyperlinks>
  <pageMargins left="0.36" right="0.26" top="0.31" bottom="0.34" header="0.5" footer="0.5"/>
  <pageSetup paperSize="9" scale="95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W281"/>
  <sheetViews>
    <sheetView tabSelected="1" zoomScaleNormal="100" workbookViewId="0">
      <pane ySplit="6" topLeftCell="A7" activePane="bottomLeft" state="frozen"/>
      <selection pane="bottomLeft" activeCell="C3" sqref="C3:L3"/>
    </sheetView>
  </sheetViews>
  <sheetFormatPr defaultRowHeight="12.75" customHeight="1" x14ac:dyDescent="0.2"/>
  <cols>
    <col min="1" max="1" width="5.140625" style="8" customWidth="1"/>
    <col min="2" max="2" width="2.28515625" style="8" customWidth="1"/>
    <col min="3" max="3" width="5" style="1" customWidth="1"/>
    <col min="4" max="4" width="42.28515625" style="1" customWidth="1"/>
    <col min="5" max="5" width="20.5703125" style="1" customWidth="1"/>
    <col min="6" max="6" width="1.7109375" style="1" customWidth="1"/>
    <col min="7" max="7" width="5.7109375" style="1" customWidth="1"/>
    <col min="8" max="8" width="7.85546875" style="1" customWidth="1"/>
    <col min="9" max="9" width="9.28515625" style="1" customWidth="1"/>
    <col min="10" max="10" width="10.7109375" style="1" customWidth="1"/>
    <col min="11" max="11" width="8" style="1" customWidth="1"/>
    <col min="12" max="12" width="11.28515625" style="1" customWidth="1"/>
    <col min="13" max="13" width="9.85546875" style="1" customWidth="1"/>
    <col min="14" max="14" width="6" style="1" customWidth="1"/>
    <col min="15" max="15" width="11.140625" customWidth="1"/>
    <col min="16" max="17" width="1.7109375" style="1" customWidth="1"/>
    <col min="18" max="16384" width="9.140625" style="1"/>
  </cols>
  <sheetData>
    <row r="1" spans="1:18" s="2" customFormat="1" ht="12.75" customHeight="1" x14ac:dyDescent="0.2">
      <c r="A1" s="7"/>
      <c r="B1" s="7"/>
      <c r="C1" s="141" t="s">
        <v>57</v>
      </c>
      <c r="D1" s="142"/>
      <c r="E1" s="143" t="s">
        <v>58</v>
      </c>
      <c r="F1" s="144" t="s">
        <v>59</v>
      </c>
      <c r="G1" s="171" t="s">
        <v>82</v>
      </c>
      <c r="H1" s="171"/>
      <c r="I1" s="171"/>
      <c r="J1" s="172" t="s">
        <v>83</v>
      </c>
      <c r="K1" s="172"/>
      <c r="L1" s="170" t="s">
        <v>84</v>
      </c>
      <c r="M1" s="129" t="s">
        <v>68</v>
      </c>
      <c r="N1" s="130"/>
      <c r="O1" s="179" t="s">
        <v>69</v>
      </c>
      <c r="P1" s="3"/>
      <c r="Q1" s="3"/>
      <c r="R1" s="4"/>
    </row>
    <row r="2" spans="1:18" s="2" customFormat="1" ht="15" customHeight="1" x14ac:dyDescent="0.2">
      <c r="A2" s="7"/>
      <c r="B2" s="7"/>
      <c r="C2" s="183" t="s">
        <v>60</v>
      </c>
      <c r="D2" s="184"/>
      <c r="E2" s="190" t="s">
        <v>147</v>
      </c>
      <c r="F2" s="191"/>
      <c r="G2" s="191"/>
      <c r="H2" s="191"/>
      <c r="I2" s="191"/>
      <c r="J2" s="191"/>
      <c r="K2" s="191"/>
      <c r="L2" s="191"/>
      <c r="M2" s="138">
        <f>IF(M5=0,0,IF(M5&lt;0.5,1,ROUND(M5,0)))</f>
        <v>0</v>
      </c>
      <c r="N2" s="130"/>
      <c r="O2" s="180"/>
      <c r="P2" s="3"/>
      <c r="Q2" s="3"/>
      <c r="R2" s="3"/>
    </row>
    <row r="3" spans="1:18" s="2" customFormat="1" ht="17.25" customHeight="1" x14ac:dyDescent="0.2">
      <c r="A3" s="7"/>
      <c r="B3" s="7"/>
      <c r="C3" s="176" t="s">
        <v>208</v>
      </c>
      <c r="D3" s="177"/>
      <c r="E3" s="177"/>
      <c r="F3" s="177"/>
      <c r="G3" s="177"/>
      <c r="H3" s="177"/>
      <c r="I3" s="177"/>
      <c r="J3" s="177"/>
      <c r="K3" s="177"/>
      <c r="L3" s="178"/>
      <c r="M3" s="185" t="s">
        <v>46</v>
      </c>
      <c r="N3" s="130"/>
      <c r="O3" s="180"/>
      <c r="P3"/>
      <c r="Q3"/>
      <c r="R3" s="3"/>
    </row>
    <row r="4" spans="1:18" s="2" customFormat="1" ht="15" customHeight="1" x14ac:dyDescent="0.2">
      <c r="A4" s="7"/>
      <c r="B4" s="7"/>
      <c r="C4" s="150"/>
      <c r="D4" s="167" t="s">
        <v>86</v>
      </c>
      <c r="E4" s="148"/>
      <c r="F4" s="148"/>
      <c r="G4" s="149"/>
      <c r="H4" s="165"/>
      <c r="I4" s="165"/>
      <c r="J4" s="161" t="s">
        <v>81</v>
      </c>
      <c r="K4" s="169">
        <v>66.44</v>
      </c>
      <c r="L4" s="135" t="s">
        <v>48</v>
      </c>
      <c r="M4" s="186"/>
      <c r="N4" s="130"/>
      <c r="O4" s="180"/>
      <c r="P4"/>
      <c r="Q4"/>
      <c r="R4" s="3"/>
    </row>
    <row r="5" spans="1:18" s="2" customFormat="1" ht="15" customHeight="1" x14ac:dyDescent="0.2">
      <c r="A5" s="7"/>
      <c r="B5" s="7"/>
      <c r="C5" s="187"/>
      <c r="D5" s="189" t="s">
        <v>44</v>
      </c>
      <c r="E5" s="188"/>
      <c r="F5" s="28"/>
      <c r="G5" s="168"/>
      <c r="H5" s="136"/>
      <c r="I5" s="151"/>
      <c r="J5" s="166" t="s">
        <v>49</v>
      </c>
      <c r="K5" s="137">
        <f>ROUND(260*K4*1.05,-1)</f>
        <v>18140</v>
      </c>
      <c r="L5" s="139"/>
      <c r="M5" s="134">
        <f>M44</f>
        <v>0</v>
      </c>
      <c r="N5" s="131"/>
      <c r="O5" s="181" t="s">
        <v>70</v>
      </c>
      <c r="P5"/>
      <c r="Q5"/>
      <c r="R5" s="4"/>
    </row>
    <row r="6" spans="1:18" s="2" customFormat="1" ht="24.75" customHeight="1" x14ac:dyDescent="0.25">
      <c r="A6" s="24" t="s">
        <v>3</v>
      </c>
      <c r="B6" s="41"/>
      <c r="C6" s="40" t="s">
        <v>4</v>
      </c>
      <c r="D6" s="175" t="s">
        <v>5</v>
      </c>
      <c r="E6" s="175"/>
      <c r="F6" s="175"/>
      <c r="G6" s="25" t="s">
        <v>6</v>
      </c>
      <c r="H6" s="25" t="s">
        <v>0</v>
      </c>
      <c r="I6" s="152" t="s">
        <v>73</v>
      </c>
      <c r="J6" s="25" t="s">
        <v>76</v>
      </c>
      <c r="K6" s="26" t="s">
        <v>7</v>
      </c>
      <c r="L6" s="140" t="s">
        <v>71</v>
      </c>
      <c r="M6" s="128" t="s">
        <v>9</v>
      </c>
      <c r="N6" s="132"/>
      <c r="O6" s="182"/>
      <c r="P6"/>
      <c r="Q6"/>
    </row>
    <row r="7" spans="1:18" s="44" customFormat="1" ht="14.1" customHeight="1" x14ac:dyDescent="0.2">
      <c r="A7" s="43"/>
      <c r="B7" s="52" t="s">
        <v>72</v>
      </c>
      <c r="C7" s="157">
        <v>9075</v>
      </c>
      <c r="D7" s="59" t="s">
        <v>97</v>
      </c>
      <c r="E7" s="59" t="s">
        <v>89</v>
      </c>
      <c r="F7" s="158"/>
      <c r="G7" s="159">
        <v>49</v>
      </c>
      <c r="H7" s="160" t="s">
        <v>98</v>
      </c>
      <c r="I7" s="164">
        <v>42.87</v>
      </c>
      <c r="J7" s="53">
        <f t="shared" ref="J7:J12" si="0">ROUND(I7*$K$4*1.05,2)</f>
        <v>2990.7</v>
      </c>
      <c r="K7" s="54"/>
      <c r="L7" s="55">
        <f t="shared" ref="L7:L12" si="1">K7*J7</f>
        <v>0</v>
      </c>
      <c r="M7" s="126">
        <f t="shared" ref="M7:M12" si="2">K7/G7</f>
        <v>0</v>
      </c>
      <c r="N7" s="133"/>
      <c r="O7" s="153">
        <f t="shared" ref="O7:O12" si="3">J7+$K$5/G7</f>
        <v>3360.9040816326528</v>
      </c>
      <c r="P7" s="45"/>
      <c r="Q7" s="45"/>
    </row>
    <row r="8" spans="1:18" s="44" customFormat="1" ht="14.1" customHeight="1" x14ac:dyDescent="0.2">
      <c r="A8" s="43"/>
      <c r="B8" s="52" t="s">
        <v>72</v>
      </c>
      <c r="C8" s="157">
        <v>9076</v>
      </c>
      <c r="D8" s="59" t="s">
        <v>99</v>
      </c>
      <c r="E8" s="59" t="s">
        <v>89</v>
      </c>
      <c r="F8" s="158"/>
      <c r="G8" s="159">
        <v>38</v>
      </c>
      <c r="H8" s="160" t="s">
        <v>98</v>
      </c>
      <c r="I8" s="163">
        <v>63.04</v>
      </c>
      <c r="J8" s="56">
        <f t="shared" si="0"/>
        <v>4397.8</v>
      </c>
      <c r="K8" s="57"/>
      <c r="L8" s="58">
        <f t="shared" si="1"/>
        <v>0</v>
      </c>
      <c r="M8" s="127">
        <f t="shared" si="2"/>
        <v>0</v>
      </c>
      <c r="N8" s="133"/>
      <c r="O8" s="154">
        <f t="shared" si="3"/>
        <v>4875.1684210526319</v>
      </c>
    </row>
    <row r="9" spans="1:18" s="44" customFormat="1" ht="14.1" customHeight="1" x14ac:dyDescent="0.2">
      <c r="A9" s="43"/>
      <c r="B9" s="52" t="s">
        <v>72</v>
      </c>
      <c r="C9" s="157">
        <v>9126</v>
      </c>
      <c r="D9" s="59" t="s">
        <v>100</v>
      </c>
      <c r="E9" s="59" t="s">
        <v>90</v>
      </c>
      <c r="F9" s="158"/>
      <c r="G9" s="159">
        <v>38</v>
      </c>
      <c r="H9" s="160" t="s">
        <v>98</v>
      </c>
      <c r="I9" s="163">
        <v>54.25</v>
      </c>
      <c r="J9" s="56">
        <f t="shared" si="0"/>
        <v>3784.59</v>
      </c>
      <c r="K9" s="57"/>
      <c r="L9" s="58">
        <f t="shared" si="1"/>
        <v>0</v>
      </c>
      <c r="M9" s="127">
        <f t="shared" si="2"/>
        <v>0</v>
      </c>
      <c r="N9" s="133"/>
      <c r="O9" s="154">
        <f t="shared" si="3"/>
        <v>4261.9584210526318</v>
      </c>
    </row>
    <row r="10" spans="1:18" s="44" customFormat="1" ht="14.1" customHeight="1" x14ac:dyDescent="0.2">
      <c r="A10" s="43"/>
      <c r="B10" s="52" t="s">
        <v>72</v>
      </c>
      <c r="C10" s="157">
        <v>9160</v>
      </c>
      <c r="D10" s="59" t="s">
        <v>101</v>
      </c>
      <c r="E10" s="59" t="s">
        <v>91</v>
      </c>
      <c r="F10" s="158"/>
      <c r="G10" s="159">
        <v>49</v>
      </c>
      <c r="H10" s="160" t="s">
        <v>98</v>
      </c>
      <c r="I10" s="163">
        <v>24.16</v>
      </c>
      <c r="J10" s="56">
        <f t="shared" si="0"/>
        <v>1685.45</v>
      </c>
      <c r="K10" s="57"/>
      <c r="L10" s="58">
        <f t="shared" si="1"/>
        <v>0</v>
      </c>
      <c r="M10" s="127">
        <f t="shared" si="2"/>
        <v>0</v>
      </c>
      <c r="N10" s="133"/>
      <c r="O10" s="154">
        <f t="shared" si="3"/>
        <v>2055.6540816326533</v>
      </c>
    </row>
    <row r="11" spans="1:18" s="44" customFormat="1" ht="14.1" customHeight="1" x14ac:dyDescent="0.2">
      <c r="A11" s="43"/>
      <c r="B11" s="52" t="s">
        <v>72</v>
      </c>
      <c r="C11" s="157">
        <v>9254</v>
      </c>
      <c r="D11" s="59" t="s">
        <v>102</v>
      </c>
      <c r="E11" s="59" t="s">
        <v>93</v>
      </c>
      <c r="F11" s="158"/>
      <c r="G11" s="159">
        <v>38</v>
      </c>
      <c r="H11" s="160" t="s">
        <v>98</v>
      </c>
      <c r="I11" s="163">
        <v>70.58</v>
      </c>
      <c r="J11" s="56">
        <f t="shared" si="0"/>
        <v>4923.8</v>
      </c>
      <c r="K11" s="57"/>
      <c r="L11" s="58">
        <f t="shared" si="1"/>
        <v>0</v>
      </c>
      <c r="M11" s="127">
        <f t="shared" si="2"/>
        <v>0</v>
      </c>
      <c r="N11" s="133"/>
      <c r="O11" s="154">
        <f t="shared" si="3"/>
        <v>5401.1684210526319</v>
      </c>
    </row>
    <row r="12" spans="1:18" s="44" customFormat="1" ht="14.1" customHeight="1" x14ac:dyDescent="0.2">
      <c r="A12" s="43"/>
      <c r="B12" s="52" t="s">
        <v>72</v>
      </c>
      <c r="C12" s="157">
        <v>9259</v>
      </c>
      <c r="D12" s="59" t="s">
        <v>103</v>
      </c>
      <c r="E12" s="59" t="s">
        <v>94</v>
      </c>
      <c r="F12" s="158"/>
      <c r="G12" s="159">
        <v>49</v>
      </c>
      <c r="H12" s="160" t="s">
        <v>98</v>
      </c>
      <c r="I12" s="163">
        <v>32.85</v>
      </c>
      <c r="J12" s="56">
        <f t="shared" si="0"/>
        <v>2291.6799999999998</v>
      </c>
      <c r="K12" s="57"/>
      <c r="L12" s="58">
        <f t="shared" si="1"/>
        <v>0</v>
      </c>
      <c r="M12" s="127">
        <f t="shared" si="2"/>
        <v>0</v>
      </c>
      <c r="N12" s="133"/>
      <c r="O12" s="154">
        <f t="shared" si="3"/>
        <v>2661.8840816326529</v>
      </c>
    </row>
    <row r="13" spans="1:18" s="44" customFormat="1" ht="14.1" customHeight="1" x14ac:dyDescent="0.2">
      <c r="A13" s="43"/>
      <c r="B13" s="52" t="s">
        <v>72</v>
      </c>
      <c r="C13" s="157">
        <v>9320</v>
      </c>
      <c r="D13" s="59" t="s">
        <v>104</v>
      </c>
      <c r="E13" s="59" t="s">
        <v>95</v>
      </c>
      <c r="F13" s="158"/>
      <c r="G13" s="159">
        <v>19</v>
      </c>
      <c r="H13" s="160" t="s">
        <v>98</v>
      </c>
      <c r="I13" s="163">
        <v>89.75</v>
      </c>
      <c r="J13" s="56">
        <f>ROUND(I13*$K$4*1.05,2)</f>
        <v>6261.14</v>
      </c>
      <c r="K13" s="57"/>
      <c r="L13" s="58">
        <f>K13*J13</f>
        <v>0</v>
      </c>
      <c r="M13" s="127">
        <f>K13/G13</f>
        <v>0</v>
      </c>
      <c r="N13" s="133"/>
      <c r="O13" s="154">
        <f>J13+$K$5/G13</f>
        <v>7215.8768421052637</v>
      </c>
    </row>
    <row r="14" spans="1:18" s="44" customFormat="1" ht="14.1" customHeight="1" x14ac:dyDescent="0.2">
      <c r="A14" s="43"/>
      <c r="B14" s="52" t="s">
        <v>72</v>
      </c>
      <c r="C14" s="157">
        <v>9330</v>
      </c>
      <c r="D14" s="59" t="s">
        <v>105</v>
      </c>
      <c r="E14" s="59" t="s">
        <v>106</v>
      </c>
      <c r="F14" s="158"/>
      <c r="G14" s="159">
        <v>38</v>
      </c>
      <c r="H14" s="160" t="s">
        <v>98</v>
      </c>
      <c r="I14" s="163">
        <v>49.69</v>
      </c>
      <c r="J14" s="56">
        <f>ROUND(I14*$K$4*1.05,2)</f>
        <v>3466.47</v>
      </c>
      <c r="K14" s="57"/>
      <c r="L14" s="58">
        <f>K14*J14</f>
        <v>0</v>
      </c>
      <c r="M14" s="127">
        <f>K14/G14</f>
        <v>0</v>
      </c>
      <c r="N14" s="133"/>
      <c r="O14" s="154">
        <f>J14+$K$5/G14</f>
        <v>3943.8384210526315</v>
      </c>
    </row>
    <row r="15" spans="1:18" s="44" customFormat="1" ht="14.1" customHeight="1" x14ac:dyDescent="0.2">
      <c r="A15" s="43"/>
      <c r="B15" s="52" t="s">
        <v>72</v>
      </c>
      <c r="C15" s="157">
        <v>9331</v>
      </c>
      <c r="D15" s="59" t="s">
        <v>107</v>
      </c>
      <c r="E15" s="59" t="s">
        <v>106</v>
      </c>
      <c r="F15" s="158"/>
      <c r="G15" s="159">
        <v>19</v>
      </c>
      <c r="H15" s="160" t="s">
        <v>98</v>
      </c>
      <c r="I15" s="163">
        <v>66.37</v>
      </c>
      <c r="J15" s="56">
        <f t="shared" ref="J15:J43" si="4">ROUND(I15*$K$4*1.05,2)</f>
        <v>4630.1000000000004</v>
      </c>
      <c r="K15" s="57"/>
      <c r="L15" s="58">
        <f t="shared" ref="L15:L43" si="5">K15*J15</f>
        <v>0</v>
      </c>
      <c r="M15" s="127">
        <f t="shared" ref="M15:M43" si="6">K15/G15</f>
        <v>0</v>
      </c>
      <c r="N15" s="133"/>
      <c r="O15" s="154">
        <f t="shared" ref="O15:O43" si="7">J15+$K$5/G15</f>
        <v>5584.8368421052637</v>
      </c>
    </row>
    <row r="16" spans="1:18" s="44" customFormat="1" ht="14.1" customHeight="1" x14ac:dyDescent="0.2">
      <c r="A16" s="43"/>
      <c r="B16" s="52" t="s">
        <v>72</v>
      </c>
      <c r="C16" s="157">
        <v>9334</v>
      </c>
      <c r="D16" s="59" t="s">
        <v>108</v>
      </c>
      <c r="E16" s="59" t="s">
        <v>91</v>
      </c>
      <c r="F16" s="158"/>
      <c r="G16" s="159">
        <v>49</v>
      </c>
      <c r="H16" s="160" t="s">
        <v>98</v>
      </c>
      <c r="I16" s="163">
        <v>36.28</v>
      </c>
      <c r="J16" s="56">
        <f t="shared" ref="J16:J26" si="8">ROUND(I16*$K$4*1.05,2)</f>
        <v>2530.9699999999998</v>
      </c>
      <c r="K16" s="57"/>
      <c r="L16" s="58">
        <f t="shared" ref="L16:L26" si="9">K16*J16</f>
        <v>0</v>
      </c>
      <c r="M16" s="127">
        <f t="shared" ref="M16:M26" si="10">K16/G16</f>
        <v>0</v>
      </c>
      <c r="N16" s="133"/>
      <c r="O16" s="154">
        <f t="shared" ref="O16:O26" si="11">J16+$K$5/G16</f>
        <v>2901.1740816326528</v>
      </c>
    </row>
    <row r="17" spans="1:15" s="44" customFormat="1" ht="14.1" customHeight="1" x14ac:dyDescent="0.2">
      <c r="A17" s="43"/>
      <c r="B17" s="52" t="s">
        <v>72</v>
      </c>
      <c r="C17" s="157">
        <v>9339</v>
      </c>
      <c r="D17" s="59" t="s">
        <v>109</v>
      </c>
      <c r="E17" s="59" t="s">
        <v>91</v>
      </c>
      <c r="F17" s="158"/>
      <c r="G17" s="159">
        <v>49</v>
      </c>
      <c r="H17" s="160" t="s">
        <v>98</v>
      </c>
      <c r="I17" s="163">
        <v>75.05</v>
      </c>
      <c r="J17" s="56">
        <f t="shared" si="8"/>
        <v>5235.6400000000003</v>
      </c>
      <c r="K17" s="57"/>
      <c r="L17" s="58">
        <f t="shared" si="9"/>
        <v>0</v>
      </c>
      <c r="M17" s="127">
        <f t="shared" si="10"/>
        <v>0</v>
      </c>
      <c r="N17" s="133"/>
      <c r="O17" s="154">
        <f t="shared" si="11"/>
        <v>5605.8440816326538</v>
      </c>
    </row>
    <row r="18" spans="1:15" s="44" customFormat="1" ht="14.1" customHeight="1" x14ac:dyDescent="0.2">
      <c r="A18" s="43"/>
      <c r="B18" s="52" t="s">
        <v>72</v>
      </c>
      <c r="C18" s="157">
        <v>9340</v>
      </c>
      <c r="D18" s="59" t="s">
        <v>109</v>
      </c>
      <c r="E18" s="59" t="s">
        <v>91</v>
      </c>
      <c r="F18" s="158"/>
      <c r="G18" s="159">
        <v>38</v>
      </c>
      <c r="H18" s="160" t="s">
        <v>98</v>
      </c>
      <c r="I18" s="163">
        <v>123.78</v>
      </c>
      <c r="J18" s="56">
        <f t="shared" si="8"/>
        <v>8635.14</v>
      </c>
      <c r="K18" s="57"/>
      <c r="L18" s="58">
        <f t="shared" si="9"/>
        <v>0</v>
      </c>
      <c r="M18" s="127">
        <f t="shared" si="10"/>
        <v>0</v>
      </c>
      <c r="N18" s="133"/>
      <c r="O18" s="154">
        <f t="shared" si="11"/>
        <v>9112.5084210526311</v>
      </c>
    </row>
    <row r="19" spans="1:15" s="44" customFormat="1" ht="14.1" customHeight="1" x14ac:dyDescent="0.2">
      <c r="A19" s="43"/>
      <c r="B19" s="52" t="s">
        <v>72</v>
      </c>
      <c r="C19" s="157">
        <v>9345</v>
      </c>
      <c r="D19" s="59" t="s">
        <v>110</v>
      </c>
      <c r="E19" s="59" t="s">
        <v>111</v>
      </c>
      <c r="F19" s="158"/>
      <c r="G19" s="159">
        <v>61</v>
      </c>
      <c r="H19" s="160" t="s">
        <v>98</v>
      </c>
      <c r="I19" s="163">
        <v>43.78</v>
      </c>
      <c r="J19" s="56">
        <f t="shared" si="8"/>
        <v>3054.18</v>
      </c>
      <c r="K19" s="57"/>
      <c r="L19" s="58">
        <f t="shared" si="9"/>
        <v>0</v>
      </c>
      <c r="M19" s="127">
        <f t="shared" si="10"/>
        <v>0</v>
      </c>
      <c r="N19" s="133"/>
      <c r="O19" s="154">
        <f t="shared" si="11"/>
        <v>3351.5570491803278</v>
      </c>
    </row>
    <row r="20" spans="1:15" s="44" customFormat="1" ht="14.1" customHeight="1" x14ac:dyDescent="0.2">
      <c r="A20" s="43"/>
      <c r="B20" s="52" t="s">
        <v>72</v>
      </c>
      <c r="C20" s="157">
        <v>9346</v>
      </c>
      <c r="D20" s="59" t="s">
        <v>112</v>
      </c>
      <c r="E20" s="59" t="s">
        <v>111</v>
      </c>
      <c r="F20" s="158"/>
      <c r="G20" s="159">
        <v>49</v>
      </c>
      <c r="H20" s="160" t="s">
        <v>98</v>
      </c>
      <c r="I20" s="163">
        <v>46.2</v>
      </c>
      <c r="J20" s="56">
        <f t="shared" si="8"/>
        <v>3223</v>
      </c>
      <c r="K20" s="57"/>
      <c r="L20" s="58">
        <f t="shared" si="9"/>
        <v>0</v>
      </c>
      <c r="M20" s="127">
        <f t="shared" si="10"/>
        <v>0</v>
      </c>
      <c r="N20" s="133"/>
      <c r="O20" s="154">
        <f t="shared" si="11"/>
        <v>3593.204081632653</v>
      </c>
    </row>
    <row r="21" spans="1:15" s="44" customFormat="1" ht="14.1" customHeight="1" x14ac:dyDescent="0.2">
      <c r="A21" s="43"/>
      <c r="B21" s="52" t="s">
        <v>72</v>
      </c>
      <c r="C21" s="157">
        <v>9347</v>
      </c>
      <c r="D21" s="59" t="s">
        <v>113</v>
      </c>
      <c r="E21" s="59" t="s">
        <v>111</v>
      </c>
      <c r="F21" s="158"/>
      <c r="G21" s="159">
        <v>38</v>
      </c>
      <c r="H21" s="160" t="s">
        <v>98</v>
      </c>
      <c r="I21" s="163">
        <v>64.06</v>
      </c>
      <c r="J21" s="56">
        <f t="shared" si="8"/>
        <v>4468.95</v>
      </c>
      <c r="K21" s="57"/>
      <c r="L21" s="58">
        <f t="shared" si="9"/>
        <v>0</v>
      </c>
      <c r="M21" s="127">
        <f t="shared" si="10"/>
        <v>0</v>
      </c>
      <c r="N21" s="133"/>
      <c r="O21" s="154">
        <f t="shared" si="11"/>
        <v>4946.3184210526315</v>
      </c>
    </row>
    <row r="22" spans="1:15" s="44" customFormat="1" ht="14.1" customHeight="1" x14ac:dyDescent="0.2">
      <c r="A22" s="43"/>
      <c r="B22" s="52" t="s">
        <v>72</v>
      </c>
      <c r="C22" s="157">
        <v>9348</v>
      </c>
      <c r="D22" s="59" t="s">
        <v>114</v>
      </c>
      <c r="E22" s="59" t="s">
        <v>111</v>
      </c>
      <c r="F22" s="158"/>
      <c r="G22" s="159">
        <v>19</v>
      </c>
      <c r="H22" s="160" t="s">
        <v>98</v>
      </c>
      <c r="I22" s="163">
        <v>87.84</v>
      </c>
      <c r="J22" s="56">
        <f t="shared" si="8"/>
        <v>6127.89</v>
      </c>
      <c r="K22" s="57"/>
      <c r="L22" s="58">
        <f t="shared" si="9"/>
        <v>0</v>
      </c>
      <c r="M22" s="127">
        <f t="shared" si="10"/>
        <v>0</v>
      </c>
      <c r="N22" s="133"/>
      <c r="O22" s="154">
        <f t="shared" si="11"/>
        <v>7082.6268421052637</v>
      </c>
    </row>
    <row r="23" spans="1:15" s="44" customFormat="1" ht="14.1" customHeight="1" x14ac:dyDescent="0.2">
      <c r="A23" s="43"/>
      <c r="B23" s="52" t="s">
        <v>72</v>
      </c>
      <c r="C23" s="157">
        <v>9351</v>
      </c>
      <c r="D23" s="59" t="s">
        <v>115</v>
      </c>
      <c r="E23" s="59" t="s">
        <v>116</v>
      </c>
      <c r="F23" s="158"/>
      <c r="G23" s="159">
        <v>19</v>
      </c>
      <c r="H23" s="160" t="s">
        <v>98</v>
      </c>
      <c r="I23" s="163">
        <v>126.08</v>
      </c>
      <c r="J23" s="56">
        <f t="shared" si="8"/>
        <v>8795.59</v>
      </c>
      <c r="K23" s="57"/>
      <c r="L23" s="58">
        <f t="shared" si="9"/>
        <v>0</v>
      </c>
      <c r="M23" s="127">
        <f t="shared" si="10"/>
        <v>0</v>
      </c>
      <c r="N23" s="133"/>
      <c r="O23" s="154">
        <f t="shared" si="11"/>
        <v>9750.3268421052635</v>
      </c>
    </row>
    <row r="24" spans="1:15" s="44" customFormat="1" ht="14.1" customHeight="1" x14ac:dyDescent="0.2">
      <c r="A24" s="43"/>
      <c r="B24" s="52" t="s">
        <v>72</v>
      </c>
      <c r="C24" s="157">
        <v>9355</v>
      </c>
      <c r="D24" s="59" t="s">
        <v>117</v>
      </c>
      <c r="E24" s="59" t="s">
        <v>116</v>
      </c>
      <c r="F24" s="158"/>
      <c r="G24" s="159">
        <v>19</v>
      </c>
      <c r="H24" s="160" t="s">
        <v>98</v>
      </c>
      <c r="I24" s="163">
        <v>178.62</v>
      </c>
      <c r="J24" s="56">
        <f t="shared" si="8"/>
        <v>12460.89</v>
      </c>
      <c r="K24" s="57"/>
      <c r="L24" s="58">
        <f t="shared" si="9"/>
        <v>0</v>
      </c>
      <c r="M24" s="127">
        <f t="shared" si="10"/>
        <v>0</v>
      </c>
      <c r="N24" s="133"/>
      <c r="O24" s="154">
        <f t="shared" si="11"/>
        <v>13415.626842105263</v>
      </c>
    </row>
    <row r="25" spans="1:15" s="44" customFormat="1" ht="14.1" customHeight="1" x14ac:dyDescent="0.2">
      <c r="A25" s="43"/>
      <c r="B25" s="52" t="s">
        <v>72</v>
      </c>
      <c r="C25" s="157">
        <v>9360</v>
      </c>
      <c r="D25" s="59" t="s">
        <v>118</v>
      </c>
      <c r="E25" s="59" t="s">
        <v>119</v>
      </c>
      <c r="F25" s="158"/>
      <c r="G25" s="159">
        <v>49</v>
      </c>
      <c r="H25" s="160" t="s">
        <v>98</v>
      </c>
      <c r="I25" s="163">
        <v>44.54</v>
      </c>
      <c r="J25" s="56">
        <f t="shared" si="8"/>
        <v>3107.2</v>
      </c>
      <c r="K25" s="57"/>
      <c r="L25" s="58">
        <f t="shared" si="9"/>
        <v>0</v>
      </c>
      <c r="M25" s="127">
        <f t="shared" si="10"/>
        <v>0</v>
      </c>
      <c r="N25" s="133"/>
      <c r="O25" s="154">
        <f t="shared" si="11"/>
        <v>3477.4040816326528</v>
      </c>
    </row>
    <row r="26" spans="1:15" s="44" customFormat="1" ht="14.1" customHeight="1" x14ac:dyDescent="0.2">
      <c r="A26" s="43"/>
      <c r="B26" s="52" t="s">
        <v>72</v>
      </c>
      <c r="C26" s="157">
        <v>9365</v>
      </c>
      <c r="D26" s="59" t="s">
        <v>120</v>
      </c>
      <c r="E26" s="59" t="s">
        <v>121</v>
      </c>
      <c r="F26" s="158"/>
      <c r="G26" s="159">
        <v>49</v>
      </c>
      <c r="H26" s="160" t="s">
        <v>98</v>
      </c>
      <c r="I26" s="163">
        <v>66.23</v>
      </c>
      <c r="J26" s="56">
        <f t="shared" si="8"/>
        <v>4620.34</v>
      </c>
      <c r="K26" s="57"/>
      <c r="L26" s="58">
        <f t="shared" si="9"/>
        <v>0</v>
      </c>
      <c r="M26" s="127">
        <f t="shared" si="10"/>
        <v>0</v>
      </c>
      <c r="N26" s="133"/>
      <c r="O26" s="154">
        <f t="shared" si="11"/>
        <v>4990.5440816326536</v>
      </c>
    </row>
    <row r="27" spans="1:15" s="44" customFormat="1" ht="14.1" customHeight="1" x14ac:dyDescent="0.2">
      <c r="A27" s="43"/>
      <c r="B27" s="52" t="s">
        <v>72</v>
      </c>
      <c r="C27" s="157">
        <v>9366</v>
      </c>
      <c r="D27" s="59" t="s">
        <v>122</v>
      </c>
      <c r="E27" s="59" t="s">
        <v>121</v>
      </c>
      <c r="F27" s="158"/>
      <c r="G27" s="159">
        <v>38</v>
      </c>
      <c r="H27" s="160" t="s">
        <v>98</v>
      </c>
      <c r="I27" s="163">
        <v>96.41</v>
      </c>
      <c r="J27" s="56">
        <f t="shared" si="4"/>
        <v>6725.75</v>
      </c>
      <c r="K27" s="57"/>
      <c r="L27" s="58">
        <f t="shared" si="5"/>
        <v>0</v>
      </c>
      <c r="M27" s="127">
        <f t="shared" si="6"/>
        <v>0</v>
      </c>
      <c r="N27" s="133"/>
      <c r="O27" s="154">
        <f t="shared" si="7"/>
        <v>7203.1184210526317</v>
      </c>
    </row>
    <row r="28" spans="1:15" s="44" customFormat="1" ht="14.1" customHeight="1" x14ac:dyDescent="0.2">
      <c r="A28" s="43"/>
      <c r="B28" s="52" t="s">
        <v>72</v>
      </c>
      <c r="C28" s="157">
        <v>9370</v>
      </c>
      <c r="D28" s="59" t="s">
        <v>123</v>
      </c>
      <c r="E28" s="59" t="s">
        <v>121</v>
      </c>
      <c r="F28" s="158"/>
      <c r="G28" s="159">
        <v>49</v>
      </c>
      <c r="H28" s="160" t="s">
        <v>98</v>
      </c>
      <c r="I28" s="163">
        <v>97.94</v>
      </c>
      <c r="J28" s="56">
        <f t="shared" si="4"/>
        <v>6832.49</v>
      </c>
      <c r="K28" s="57"/>
      <c r="L28" s="58">
        <f t="shared" si="5"/>
        <v>0</v>
      </c>
      <c r="M28" s="127">
        <f t="shared" si="6"/>
        <v>0</v>
      </c>
      <c r="N28" s="133"/>
      <c r="O28" s="154">
        <f t="shared" si="7"/>
        <v>7202.6940816326533</v>
      </c>
    </row>
    <row r="29" spans="1:15" s="44" customFormat="1" ht="14.1" customHeight="1" x14ac:dyDescent="0.2">
      <c r="A29" s="43"/>
      <c r="B29" s="52" t="s">
        <v>72</v>
      </c>
      <c r="C29" s="157">
        <v>9371</v>
      </c>
      <c r="D29" s="59" t="s">
        <v>124</v>
      </c>
      <c r="E29" s="59" t="s">
        <v>121</v>
      </c>
      <c r="F29" s="158"/>
      <c r="G29" s="159">
        <v>38</v>
      </c>
      <c r="H29" s="160" t="s">
        <v>98</v>
      </c>
      <c r="I29" s="163">
        <v>158.16</v>
      </c>
      <c r="J29" s="56">
        <f t="shared" si="4"/>
        <v>11033.56</v>
      </c>
      <c r="K29" s="57"/>
      <c r="L29" s="58">
        <f t="shared" si="5"/>
        <v>0</v>
      </c>
      <c r="M29" s="127">
        <f t="shared" si="6"/>
        <v>0</v>
      </c>
      <c r="N29" s="133"/>
      <c r="O29" s="154">
        <f t="shared" si="7"/>
        <v>11510.928421052631</v>
      </c>
    </row>
    <row r="30" spans="1:15" s="44" customFormat="1" ht="14.1" customHeight="1" x14ac:dyDescent="0.2">
      <c r="A30" s="43"/>
      <c r="B30" s="52" t="s">
        <v>72</v>
      </c>
      <c r="C30" s="157">
        <v>9375</v>
      </c>
      <c r="D30" s="59" t="s">
        <v>125</v>
      </c>
      <c r="E30" s="59" t="s">
        <v>126</v>
      </c>
      <c r="F30" s="158"/>
      <c r="G30" s="159">
        <v>49</v>
      </c>
      <c r="H30" s="160" t="s">
        <v>98</v>
      </c>
      <c r="I30" s="163">
        <v>44.39</v>
      </c>
      <c r="J30" s="56">
        <f t="shared" si="4"/>
        <v>3096.74</v>
      </c>
      <c r="K30" s="57"/>
      <c r="L30" s="58">
        <f t="shared" si="5"/>
        <v>0</v>
      </c>
      <c r="M30" s="127">
        <f t="shared" si="6"/>
        <v>0</v>
      </c>
      <c r="N30" s="133"/>
      <c r="O30" s="154">
        <f t="shared" si="7"/>
        <v>3466.9440816326528</v>
      </c>
    </row>
    <row r="31" spans="1:15" s="44" customFormat="1" ht="14.1" customHeight="1" x14ac:dyDescent="0.2">
      <c r="A31" s="43"/>
      <c r="B31" s="52" t="s">
        <v>72</v>
      </c>
      <c r="C31" s="157">
        <v>9376</v>
      </c>
      <c r="D31" s="59" t="s">
        <v>127</v>
      </c>
      <c r="E31" s="59" t="s">
        <v>126</v>
      </c>
      <c r="F31" s="158"/>
      <c r="G31" s="159">
        <v>38</v>
      </c>
      <c r="H31" s="160" t="s">
        <v>98</v>
      </c>
      <c r="I31" s="163">
        <v>55.94</v>
      </c>
      <c r="J31" s="56">
        <f t="shared" si="4"/>
        <v>3902.49</v>
      </c>
      <c r="K31" s="57"/>
      <c r="L31" s="58">
        <f t="shared" si="5"/>
        <v>0</v>
      </c>
      <c r="M31" s="127">
        <f t="shared" si="6"/>
        <v>0</v>
      </c>
      <c r="N31" s="133"/>
      <c r="O31" s="154">
        <f t="shared" si="7"/>
        <v>4379.8584210526315</v>
      </c>
    </row>
    <row r="32" spans="1:15" s="44" customFormat="1" ht="14.1" customHeight="1" x14ac:dyDescent="0.2">
      <c r="A32" s="43"/>
      <c r="B32" s="52" t="s">
        <v>72</v>
      </c>
      <c r="C32" s="157">
        <v>9377</v>
      </c>
      <c r="D32" s="59" t="s">
        <v>128</v>
      </c>
      <c r="E32" s="59" t="s">
        <v>126</v>
      </c>
      <c r="F32" s="158"/>
      <c r="G32" s="159">
        <v>19</v>
      </c>
      <c r="H32" s="160" t="s">
        <v>98</v>
      </c>
      <c r="I32" s="163">
        <v>100.92</v>
      </c>
      <c r="J32" s="56">
        <f t="shared" si="4"/>
        <v>7040.38</v>
      </c>
      <c r="K32" s="57"/>
      <c r="L32" s="58">
        <f t="shared" si="5"/>
        <v>0</v>
      </c>
      <c r="M32" s="127">
        <f t="shared" si="6"/>
        <v>0</v>
      </c>
      <c r="N32" s="133"/>
      <c r="O32" s="154">
        <f t="shared" si="7"/>
        <v>7995.1168421052635</v>
      </c>
    </row>
    <row r="33" spans="1:15" s="44" customFormat="1" ht="14.1" customHeight="1" x14ac:dyDescent="0.2">
      <c r="A33" s="43"/>
      <c r="B33" s="52" t="s">
        <v>72</v>
      </c>
      <c r="C33" s="157">
        <v>9380</v>
      </c>
      <c r="D33" s="59" t="s">
        <v>129</v>
      </c>
      <c r="E33" s="59" t="s">
        <v>130</v>
      </c>
      <c r="F33" s="158"/>
      <c r="G33" s="159">
        <v>49</v>
      </c>
      <c r="H33" s="160" t="s">
        <v>98</v>
      </c>
      <c r="I33" s="163">
        <v>42.87</v>
      </c>
      <c r="J33" s="56">
        <f t="shared" si="4"/>
        <v>2990.7</v>
      </c>
      <c r="K33" s="57"/>
      <c r="L33" s="58">
        <f t="shared" si="5"/>
        <v>0</v>
      </c>
      <c r="M33" s="127">
        <f t="shared" si="6"/>
        <v>0</v>
      </c>
      <c r="N33" s="133"/>
      <c r="O33" s="154">
        <f t="shared" si="7"/>
        <v>3360.9040816326528</v>
      </c>
    </row>
    <row r="34" spans="1:15" s="44" customFormat="1" ht="14.1" customHeight="1" x14ac:dyDescent="0.2">
      <c r="A34" s="43"/>
      <c r="B34" s="52" t="s">
        <v>72</v>
      </c>
      <c r="C34" s="157">
        <v>9381</v>
      </c>
      <c r="D34" s="59" t="s">
        <v>131</v>
      </c>
      <c r="E34" s="59" t="s">
        <v>130</v>
      </c>
      <c r="F34" s="158"/>
      <c r="G34" s="159">
        <v>38</v>
      </c>
      <c r="H34" s="160" t="s">
        <v>98</v>
      </c>
      <c r="I34" s="163">
        <v>65.11</v>
      </c>
      <c r="J34" s="56">
        <f t="shared" si="4"/>
        <v>4542.2</v>
      </c>
      <c r="K34" s="57"/>
      <c r="L34" s="58">
        <f t="shared" si="5"/>
        <v>0</v>
      </c>
      <c r="M34" s="127">
        <f t="shared" si="6"/>
        <v>0</v>
      </c>
      <c r="N34" s="133"/>
      <c r="O34" s="154">
        <f t="shared" si="7"/>
        <v>5019.5684210526315</v>
      </c>
    </row>
    <row r="35" spans="1:15" s="44" customFormat="1" ht="14.1" customHeight="1" x14ac:dyDescent="0.2">
      <c r="A35" s="43"/>
      <c r="B35" s="52" t="s">
        <v>72</v>
      </c>
      <c r="C35" s="157">
        <v>9385</v>
      </c>
      <c r="D35" s="59" t="s">
        <v>132</v>
      </c>
      <c r="E35" s="59" t="s">
        <v>133</v>
      </c>
      <c r="F35" s="158"/>
      <c r="G35" s="159">
        <v>38</v>
      </c>
      <c r="H35" s="160" t="s">
        <v>98</v>
      </c>
      <c r="I35" s="163">
        <v>63.04</v>
      </c>
      <c r="J35" s="56">
        <f t="shared" si="4"/>
        <v>4397.8</v>
      </c>
      <c r="K35" s="57"/>
      <c r="L35" s="58">
        <f t="shared" si="5"/>
        <v>0</v>
      </c>
      <c r="M35" s="127">
        <f t="shared" si="6"/>
        <v>0</v>
      </c>
      <c r="N35" s="133"/>
      <c r="O35" s="154">
        <f t="shared" si="7"/>
        <v>4875.1684210526319</v>
      </c>
    </row>
    <row r="36" spans="1:15" s="44" customFormat="1" ht="14.1" customHeight="1" x14ac:dyDescent="0.2">
      <c r="A36" s="43"/>
      <c r="B36" s="52" t="s">
        <v>72</v>
      </c>
      <c r="C36" s="157">
        <v>9390</v>
      </c>
      <c r="D36" s="59" t="s">
        <v>134</v>
      </c>
      <c r="E36" s="59" t="s">
        <v>133</v>
      </c>
      <c r="F36" s="158"/>
      <c r="G36" s="159">
        <v>49</v>
      </c>
      <c r="H36" s="160" t="s">
        <v>98</v>
      </c>
      <c r="I36" s="163">
        <v>65.25</v>
      </c>
      <c r="J36" s="56">
        <f t="shared" si="4"/>
        <v>4551.97</v>
      </c>
      <c r="K36" s="57"/>
      <c r="L36" s="58">
        <f t="shared" si="5"/>
        <v>0</v>
      </c>
      <c r="M36" s="127">
        <f t="shared" si="6"/>
        <v>0</v>
      </c>
      <c r="N36" s="133"/>
      <c r="O36" s="154">
        <f t="shared" si="7"/>
        <v>4922.1740816326537</v>
      </c>
    </row>
    <row r="37" spans="1:15" s="44" customFormat="1" ht="14.1" customHeight="1" x14ac:dyDescent="0.2">
      <c r="A37" s="43"/>
      <c r="B37" s="52" t="s">
        <v>72</v>
      </c>
      <c r="C37" s="157">
        <v>9395</v>
      </c>
      <c r="D37" s="59" t="s">
        <v>135</v>
      </c>
      <c r="E37" s="59" t="s">
        <v>136</v>
      </c>
      <c r="F37" s="158"/>
      <c r="G37" s="159">
        <v>49</v>
      </c>
      <c r="H37" s="160" t="s">
        <v>98</v>
      </c>
      <c r="I37" s="163">
        <v>10.47</v>
      </c>
      <c r="J37" s="56">
        <f t="shared" si="4"/>
        <v>730.41</v>
      </c>
      <c r="K37" s="57"/>
      <c r="L37" s="58">
        <f t="shared" si="5"/>
        <v>0</v>
      </c>
      <c r="M37" s="127">
        <f t="shared" si="6"/>
        <v>0</v>
      </c>
      <c r="N37" s="133"/>
      <c r="O37" s="154">
        <f t="shared" si="7"/>
        <v>1100.6140816326531</v>
      </c>
    </row>
    <row r="38" spans="1:15" s="44" customFormat="1" ht="14.1" customHeight="1" x14ac:dyDescent="0.2">
      <c r="A38" s="43"/>
      <c r="B38" s="52" t="s">
        <v>72</v>
      </c>
      <c r="C38" s="157">
        <v>9400</v>
      </c>
      <c r="D38" s="59" t="s">
        <v>137</v>
      </c>
      <c r="E38" s="59" t="s">
        <v>92</v>
      </c>
      <c r="F38" s="158"/>
      <c r="G38" s="159">
        <v>49</v>
      </c>
      <c r="H38" s="160" t="s">
        <v>98</v>
      </c>
      <c r="I38" s="163">
        <v>22.85</v>
      </c>
      <c r="J38" s="56">
        <f t="shared" si="4"/>
        <v>1594.06</v>
      </c>
      <c r="K38" s="57"/>
      <c r="L38" s="58">
        <f t="shared" si="5"/>
        <v>0</v>
      </c>
      <c r="M38" s="127">
        <f t="shared" si="6"/>
        <v>0</v>
      </c>
      <c r="N38" s="133"/>
      <c r="O38" s="154">
        <f t="shared" si="7"/>
        <v>1964.264081632653</v>
      </c>
    </row>
    <row r="39" spans="1:15" s="44" customFormat="1" ht="14.1" customHeight="1" x14ac:dyDescent="0.2">
      <c r="A39" s="43"/>
      <c r="B39" s="52" t="s">
        <v>72</v>
      </c>
      <c r="C39" s="157">
        <v>9405</v>
      </c>
      <c r="D39" s="59" t="s">
        <v>138</v>
      </c>
      <c r="E39" s="59" t="s">
        <v>139</v>
      </c>
      <c r="F39" s="158"/>
      <c r="G39" s="159">
        <v>49</v>
      </c>
      <c r="H39" s="160" t="s">
        <v>98</v>
      </c>
      <c r="I39" s="163">
        <v>43.13</v>
      </c>
      <c r="J39" s="56">
        <f t="shared" si="4"/>
        <v>3008.84</v>
      </c>
      <c r="K39" s="57"/>
      <c r="L39" s="58">
        <f t="shared" si="5"/>
        <v>0</v>
      </c>
      <c r="M39" s="127">
        <f t="shared" si="6"/>
        <v>0</v>
      </c>
      <c r="N39" s="133"/>
      <c r="O39" s="154">
        <f t="shared" si="7"/>
        <v>3379.0440816326532</v>
      </c>
    </row>
    <row r="40" spans="1:15" s="44" customFormat="1" ht="14.1" customHeight="1" x14ac:dyDescent="0.2">
      <c r="A40" s="43"/>
      <c r="B40" s="52" t="s">
        <v>72</v>
      </c>
      <c r="C40" s="157">
        <v>9410</v>
      </c>
      <c r="D40" s="59" t="s">
        <v>140</v>
      </c>
      <c r="E40" s="59" t="s">
        <v>139</v>
      </c>
      <c r="F40" s="158"/>
      <c r="G40" s="159">
        <v>49</v>
      </c>
      <c r="H40" s="160" t="s">
        <v>98</v>
      </c>
      <c r="I40" s="163">
        <v>101.07</v>
      </c>
      <c r="J40" s="56">
        <f t="shared" si="4"/>
        <v>7050.85</v>
      </c>
      <c r="K40" s="57"/>
      <c r="L40" s="58">
        <f t="shared" si="5"/>
        <v>0</v>
      </c>
      <c r="M40" s="127">
        <f t="shared" si="6"/>
        <v>0</v>
      </c>
      <c r="N40" s="133"/>
      <c r="O40" s="154">
        <f t="shared" si="7"/>
        <v>7421.0540816326538</v>
      </c>
    </row>
    <row r="41" spans="1:15" s="44" customFormat="1" ht="14.1" customHeight="1" x14ac:dyDescent="0.2">
      <c r="A41" s="43"/>
      <c r="B41" s="52" t="s">
        <v>72</v>
      </c>
      <c r="C41" s="157">
        <v>9415</v>
      </c>
      <c r="D41" s="59" t="s">
        <v>141</v>
      </c>
      <c r="E41" s="59" t="s">
        <v>142</v>
      </c>
      <c r="F41" s="158"/>
      <c r="G41" s="159">
        <v>38</v>
      </c>
      <c r="H41" s="160" t="s">
        <v>98</v>
      </c>
      <c r="I41" s="163">
        <v>61.42</v>
      </c>
      <c r="J41" s="56">
        <f t="shared" si="4"/>
        <v>4284.78</v>
      </c>
      <c r="K41" s="57"/>
      <c r="L41" s="58">
        <f t="shared" si="5"/>
        <v>0</v>
      </c>
      <c r="M41" s="127">
        <f t="shared" si="6"/>
        <v>0</v>
      </c>
      <c r="N41" s="133"/>
      <c r="O41" s="154">
        <f t="shared" si="7"/>
        <v>4762.1484210526314</v>
      </c>
    </row>
    <row r="42" spans="1:15" s="44" customFormat="1" ht="14.1" customHeight="1" x14ac:dyDescent="0.2">
      <c r="A42" s="43"/>
      <c r="B42" s="52" t="s">
        <v>72</v>
      </c>
      <c r="C42" s="157">
        <v>9420</v>
      </c>
      <c r="D42" s="59" t="s">
        <v>143</v>
      </c>
      <c r="E42" s="59" t="s">
        <v>144</v>
      </c>
      <c r="F42" s="158"/>
      <c r="G42" s="159">
        <v>61</v>
      </c>
      <c r="H42" s="160" t="s">
        <v>98</v>
      </c>
      <c r="I42" s="163">
        <v>5.87</v>
      </c>
      <c r="J42" s="56">
        <f t="shared" si="4"/>
        <v>409.5</v>
      </c>
      <c r="K42" s="57"/>
      <c r="L42" s="58">
        <f t="shared" si="5"/>
        <v>0</v>
      </c>
      <c r="M42" s="127">
        <f t="shared" si="6"/>
        <v>0</v>
      </c>
      <c r="N42" s="133"/>
      <c r="O42" s="154">
        <f t="shared" si="7"/>
        <v>706.87704918032784</v>
      </c>
    </row>
    <row r="43" spans="1:15" s="44" customFormat="1" ht="14.1" customHeight="1" x14ac:dyDescent="0.2">
      <c r="A43" s="43"/>
      <c r="B43" s="52" t="s">
        <v>72</v>
      </c>
      <c r="C43" s="157">
        <v>9425</v>
      </c>
      <c r="D43" s="59" t="s">
        <v>145</v>
      </c>
      <c r="E43" s="59" t="s">
        <v>146</v>
      </c>
      <c r="F43" s="158"/>
      <c r="G43" s="159">
        <v>19</v>
      </c>
      <c r="H43" s="160" t="s">
        <v>98</v>
      </c>
      <c r="I43" s="163">
        <v>99.02</v>
      </c>
      <c r="J43" s="56">
        <f t="shared" si="4"/>
        <v>6907.83</v>
      </c>
      <c r="K43" s="57"/>
      <c r="L43" s="58">
        <f t="shared" si="5"/>
        <v>0</v>
      </c>
      <c r="M43" s="127">
        <f t="shared" si="6"/>
        <v>0</v>
      </c>
      <c r="N43" s="133"/>
      <c r="O43" s="154">
        <f t="shared" si="7"/>
        <v>7862.5668421052633</v>
      </c>
    </row>
    <row r="44" spans="1:15" s="65" customFormat="1" ht="14.1" customHeight="1" x14ac:dyDescent="0.2">
      <c r="A44" s="61"/>
      <c r="B44" s="61"/>
      <c r="C44" s="62"/>
      <c r="D44" s="173"/>
      <c r="E44" s="173"/>
      <c r="F44" s="173"/>
      <c r="G44" s="61"/>
      <c r="J44" s="66"/>
      <c r="K44" s="67" t="s">
        <v>52</v>
      </c>
      <c r="L44" s="68">
        <f>SUM(L7:L43)</f>
        <v>0</v>
      </c>
      <c r="M44" s="69">
        <f>SUM(M7:M43)</f>
        <v>0</v>
      </c>
      <c r="O44" s="145"/>
    </row>
    <row r="45" spans="1:15" s="65" customFormat="1" ht="14.1" customHeight="1" x14ac:dyDescent="0.2">
      <c r="A45" s="70"/>
      <c r="B45" s="70"/>
      <c r="C45" s="71"/>
      <c r="D45" s="60" t="s">
        <v>67</v>
      </c>
      <c r="E45" s="62"/>
      <c r="F45" s="61"/>
      <c r="G45" s="61"/>
      <c r="J45" s="72"/>
      <c r="K45" s="73" t="s">
        <v>51</v>
      </c>
      <c r="L45" s="74">
        <f>M2*K5</f>
        <v>0</v>
      </c>
      <c r="M45" s="75" t="s">
        <v>65</v>
      </c>
    </row>
    <row r="46" spans="1:15" s="65" customFormat="1" ht="14.1" customHeight="1" x14ac:dyDescent="0.2">
      <c r="A46" s="70"/>
      <c r="B46" s="70"/>
      <c r="C46" s="76"/>
      <c r="D46" s="77" t="s">
        <v>10</v>
      </c>
      <c r="E46" s="78"/>
      <c r="F46" s="79"/>
      <c r="G46" s="79"/>
      <c r="H46" s="79"/>
      <c r="J46" s="72"/>
      <c r="K46" s="73" t="s">
        <v>14</v>
      </c>
      <c r="L46" s="80"/>
      <c r="M46" s="81">
        <f>SUM(K7:K43)</f>
        <v>0</v>
      </c>
    </row>
    <row r="47" spans="1:15" s="65" customFormat="1" ht="14.1" customHeight="1" x14ac:dyDescent="0.2">
      <c r="A47" s="82"/>
      <c r="B47" s="82"/>
      <c r="C47" s="76"/>
      <c r="D47" s="83" t="s">
        <v>11</v>
      </c>
      <c r="E47" s="84"/>
      <c r="F47" s="85"/>
      <c r="G47" s="85"/>
      <c r="H47" s="85"/>
      <c r="J47" s="72"/>
      <c r="K47" s="73" t="s">
        <v>96</v>
      </c>
      <c r="L47" s="74">
        <f>IF(M5=0,0,100*$K$4*1.05)</f>
        <v>0</v>
      </c>
      <c r="M47" s="86"/>
    </row>
    <row r="48" spans="1:15" s="65" customFormat="1" ht="14.1" customHeight="1" x14ac:dyDescent="0.2">
      <c r="A48" s="82"/>
      <c r="B48" s="82"/>
      <c r="C48" s="76"/>
      <c r="D48" s="83" t="s">
        <v>12</v>
      </c>
      <c r="E48" s="84"/>
      <c r="F48" s="85"/>
      <c r="G48" s="85"/>
      <c r="H48" s="85"/>
      <c r="J48" s="87"/>
      <c r="K48" s="73" t="s">
        <v>56</v>
      </c>
      <c r="L48" s="74"/>
      <c r="M48" s="86"/>
    </row>
    <row r="49" spans="1:23" s="65" customFormat="1" ht="14.1" customHeight="1" x14ac:dyDescent="0.2">
      <c r="A49" s="82"/>
      <c r="B49" s="82"/>
      <c r="C49" s="76"/>
      <c r="D49" s="83" t="s">
        <v>13</v>
      </c>
      <c r="E49" s="84"/>
      <c r="F49" s="85"/>
      <c r="G49" s="85"/>
      <c r="H49" s="85"/>
      <c r="J49" s="88"/>
      <c r="K49" s="89" t="s">
        <v>64</v>
      </c>
      <c r="L49" s="90"/>
      <c r="M49" s="86"/>
    </row>
    <row r="50" spans="1:23" s="65" customFormat="1" ht="14.1" customHeight="1" x14ac:dyDescent="0.2">
      <c r="A50" s="82"/>
      <c r="B50" s="82"/>
      <c r="C50" s="76"/>
      <c r="D50" s="83" t="s">
        <v>53</v>
      </c>
      <c r="E50" s="84"/>
      <c r="F50" s="85"/>
      <c r="G50" s="85"/>
      <c r="H50" s="85"/>
      <c r="J50" s="91"/>
      <c r="K50" s="92" t="s">
        <v>15</v>
      </c>
      <c r="L50" s="93"/>
      <c r="M50" s="94"/>
    </row>
    <row r="51" spans="1:23" s="65" customFormat="1" ht="14.1" customHeight="1" x14ac:dyDescent="0.2">
      <c r="A51" s="82"/>
      <c r="B51" s="82"/>
      <c r="C51" s="76"/>
      <c r="D51" s="83" t="s">
        <v>54</v>
      </c>
      <c r="E51" s="84"/>
      <c r="F51" s="85"/>
      <c r="G51" s="85"/>
      <c r="H51" s="85"/>
      <c r="J51" s="95"/>
      <c r="K51" s="96" t="s">
        <v>17</v>
      </c>
      <c r="L51" s="97">
        <f>SUM(L44:L50)</f>
        <v>0</v>
      </c>
      <c r="M51" s="94"/>
    </row>
    <row r="52" spans="1:23" s="65" customFormat="1" ht="14.1" customHeight="1" x14ac:dyDescent="0.2">
      <c r="A52" s="82"/>
      <c r="B52" s="82"/>
      <c r="C52" s="76"/>
      <c r="D52" s="83" t="s">
        <v>55</v>
      </c>
      <c r="E52" s="84"/>
      <c r="F52" s="85"/>
      <c r="G52" s="85"/>
      <c r="H52" s="85"/>
      <c r="J52" s="98"/>
      <c r="K52" s="99" t="s">
        <v>18</v>
      </c>
      <c r="L52" s="100"/>
      <c r="M52" s="94"/>
    </row>
    <row r="53" spans="1:23" s="65" customFormat="1" ht="14.1" customHeight="1" x14ac:dyDescent="0.2">
      <c r="A53" s="82"/>
      <c r="B53" s="82"/>
      <c r="C53" s="76"/>
      <c r="D53" s="83" t="s">
        <v>88</v>
      </c>
      <c r="E53" s="84"/>
      <c r="F53" s="85"/>
      <c r="G53" s="85"/>
      <c r="H53" s="85"/>
      <c r="J53" s="101"/>
      <c r="K53" s="102" t="s">
        <v>47</v>
      </c>
      <c r="L53" s="68">
        <f>L51-L52</f>
        <v>0</v>
      </c>
      <c r="M53" s="103"/>
    </row>
    <row r="54" spans="1:23" s="65" customFormat="1" ht="14.1" customHeight="1" x14ac:dyDescent="0.2">
      <c r="A54" s="82"/>
      <c r="B54" s="82"/>
      <c r="C54" s="155"/>
      <c r="D54" s="156" t="s">
        <v>16</v>
      </c>
      <c r="E54" s="84"/>
      <c r="F54" s="85"/>
      <c r="G54" s="85"/>
      <c r="H54" s="85"/>
      <c r="I54" s="75"/>
      <c r="K54" s="104"/>
      <c r="L54" s="105"/>
      <c r="M54" s="106"/>
    </row>
    <row r="55" spans="1:23" s="65" customFormat="1" ht="14.1" customHeight="1" x14ac:dyDescent="0.2">
      <c r="A55" s="82"/>
      <c r="B55" s="82"/>
      <c r="C55" s="76"/>
      <c r="D55" s="77"/>
      <c r="E55" s="84"/>
      <c r="F55" s="85"/>
      <c r="G55" s="85"/>
      <c r="H55" s="85"/>
      <c r="I55" s="75"/>
      <c r="K55" s="107"/>
      <c r="L55" s="105"/>
      <c r="M55" s="106"/>
    </row>
    <row r="56" spans="1:23" s="65" customFormat="1" ht="14.1" customHeight="1" x14ac:dyDescent="0.2">
      <c r="A56" s="82"/>
      <c r="B56" s="82"/>
      <c r="C56" s="75"/>
      <c r="D56" s="75"/>
      <c r="E56" s="75"/>
      <c r="F56" s="75"/>
      <c r="G56" s="75"/>
      <c r="H56" s="75"/>
      <c r="I56" s="75"/>
      <c r="K56" s="107"/>
      <c r="L56" s="105"/>
      <c r="M56" s="106"/>
    </row>
    <row r="57" spans="1:23" s="65" customFormat="1" ht="14.1" customHeight="1" x14ac:dyDescent="0.2">
      <c r="A57" s="146" t="s">
        <v>45</v>
      </c>
      <c r="B57" s="108"/>
      <c r="C57" s="75"/>
      <c r="D57" s="63"/>
      <c r="E57" s="62"/>
      <c r="F57" s="64"/>
      <c r="G57" s="61"/>
      <c r="H57" s="61"/>
      <c r="I57" s="61"/>
      <c r="K57" s="104"/>
      <c r="L57" s="109"/>
      <c r="M57" s="86"/>
    </row>
    <row r="58" spans="1:23" s="65" customFormat="1" ht="14.1" customHeight="1" x14ac:dyDescent="0.2">
      <c r="A58" s="147" t="s">
        <v>42</v>
      </c>
      <c r="B58" s="110"/>
      <c r="C58" s="111"/>
      <c r="D58" s="111"/>
      <c r="E58" s="111"/>
      <c r="F58" s="111"/>
      <c r="G58" s="111"/>
      <c r="H58" s="111"/>
      <c r="I58" s="111"/>
      <c r="J58" s="112"/>
      <c r="K58" s="113"/>
      <c r="L58" s="111"/>
      <c r="M58" s="111"/>
      <c r="N58" s="62"/>
    </row>
    <row r="59" spans="1:23" s="65" customFormat="1" ht="27" customHeight="1" x14ac:dyDescent="0.2">
      <c r="A59" s="46" t="s">
        <v>3</v>
      </c>
      <c r="B59" s="46"/>
      <c r="C59" s="47" t="s">
        <v>4</v>
      </c>
      <c r="D59" s="174" t="s">
        <v>5</v>
      </c>
      <c r="E59" s="174"/>
      <c r="F59" s="174"/>
      <c r="G59" s="48" t="s">
        <v>6</v>
      </c>
      <c r="H59" s="48" t="s">
        <v>0</v>
      </c>
      <c r="I59" s="48" t="s">
        <v>73</v>
      </c>
      <c r="J59" s="49" t="s">
        <v>50</v>
      </c>
      <c r="K59" s="49" t="s">
        <v>7</v>
      </c>
      <c r="L59" s="50" t="s">
        <v>8</v>
      </c>
      <c r="M59" s="51" t="s">
        <v>9</v>
      </c>
      <c r="P59" s="114"/>
      <c r="Q59" s="114"/>
      <c r="R59" s="114"/>
      <c r="S59" s="114"/>
      <c r="T59" s="114"/>
      <c r="U59" s="114"/>
      <c r="V59" s="114"/>
      <c r="W59" s="114"/>
    </row>
    <row r="60" spans="1:23" s="65" customFormat="1" ht="14.1" customHeight="1" x14ac:dyDescent="0.2">
      <c r="A60" s="115"/>
      <c r="B60" s="116"/>
      <c r="C60" s="117"/>
      <c r="D60" s="118"/>
      <c r="E60" s="118"/>
      <c r="F60" s="119"/>
      <c r="G60" s="120"/>
      <c r="H60" s="121"/>
      <c r="I60" s="121"/>
      <c r="J60" s="122"/>
      <c r="K60" s="125"/>
      <c r="L60" s="123"/>
      <c r="M60" s="124"/>
    </row>
    <row r="61" spans="1:23" s="65" customFormat="1" ht="14.1" customHeight="1" x14ac:dyDescent="0.2">
      <c r="A61" s="115"/>
      <c r="B61" s="116"/>
      <c r="C61" s="117"/>
      <c r="D61" s="118"/>
      <c r="E61" s="118"/>
      <c r="F61" s="119"/>
      <c r="G61" s="120"/>
      <c r="H61" s="121"/>
      <c r="I61" s="121"/>
      <c r="J61" s="122"/>
      <c r="K61" s="125"/>
      <c r="L61" s="123"/>
      <c r="M61" s="124"/>
    </row>
    <row r="62" spans="1:23" s="65" customFormat="1" ht="14.1" customHeight="1" x14ac:dyDescent="0.2">
      <c r="A62" s="115"/>
      <c r="B62" s="116"/>
      <c r="C62" s="117"/>
      <c r="D62" s="118"/>
      <c r="E62" s="118"/>
      <c r="F62" s="119"/>
      <c r="G62" s="120"/>
      <c r="H62" s="121"/>
      <c r="I62" s="121"/>
      <c r="J62" s="122"/>
      <c r="K62" s="125"/>
      <c r="L62" s="123"/>
      <c r="M62" s="124"/>
      <c r="P62" s="114"/>
      <c r="Q62" s="114"/>
      <c r="R62" s="114"/>
      <c r="S62" s="114"/>
      <c r="T62" s="114"/>
      <c r="U62" s="114"/>
      <c r="V62" s="114"/>
      <c r="W62" s="114"/>
    </row>
    <row r="63" spans="1:23" s="65" customFormat="1" ht="14.1" customHeight="1" x14ac:dyDescent="0.2">
      <c r="A63" s="115"/>
      <c r="B63" s="116"/>
      <c r="C63" s="117"/>
      <c r="D63" s="118"/>
      <c r="E63" s="118"/>
      <c r="F63" s="119"/>
      <c r="G63" s="120"/>
      <c r="H63" s="121"/>
      <c r="I63" s="121"/>
      <c r="J63" s="122"/>
      <c r="K63" s="125"/>
      <c r="L63" s="123"/>
      <c r="M63" s="124"/>
      <c r="P63" s="114"/>
      <c r="Q63" s="114"/>
      <c r="R63" s="114"/>
      <c r="S63" s="114"/>
      <c r="T63" s="114"/>
      <c r="U63" s="114"/>
      <c r="V63" s="114"/>
      <c r="W63" s="114"/>
    </row>
    <row r="64" spans="1:23" s="65" customFormat="1" ht="14.1" customHeight="1" x14ac:dyDescent="0.2">
      <c r="A64" s="115"/>
      <c r="B64" s="116"/>
      <c r="C64" s="117"/>
      <c r="D64" s="118"/>
      <c r="E64" s="118"/>
      <c r="F64" s="119"/>
      <c r="G64" s="120"/>
      <c r="H64" s="121"/>
      <c r="I64" s="121"/>
      <c r="J64" s="122"/>
      <c r="K64" s="125"/>
      <c r="L64" s="123"/>
      <c r="M64" s="124"/>
      <c r="P64" s="114"/>
      <c r="Q64" s="114"/>
      <c r="R64" s="114"/>
      <c r="S64" s="114"/>
      <c r="T64" s="114"/>
      <c r="U64" s="114"/>
      <c r="V64" s="114"/>
      <c r="W64" s="114"/>
    </row>
    <row r="65" spans="1:23" s="65" customFormat="1" ht="14.1" customHeight="1" x14ac:dyDescent="0.2">
      <c r="A65" s="115"/>
      <c r="B65" s="116"/>
      <c r="C65" s="117"/>
      <c r="D65" s="118"/>
      <c r="E65" s="118"/>
      <c r="F65" s="119"/>
      <c r="G65" s="120"/>
      <c r="H65" s="121"/>
      <c r="I65" s="121"/>
      <c r="J65" s="122"/>
      <c r="K65" s="125"/>
      <c r="L65" s="123"/>
      <c r="M65" s="124"/>
      <c r="P65" s="114"/>
      <c r="Q65" s="114"/>
      <c r="R65" s="114"/>
      <c r="S65" s="114"/>
      <c r="T65" s="114"/>
      <c r="U65" s="114"/>
      <c r="V65" s="114"/>
      <c r="W65" s="114"/>
    </row>
    <row r="66" spans="1:23" s="65" customFormat="1" ht="14.1" customHeight="1" x14ac:dyDescent="0.2">
      <c r="A66" s="115"/>
      <c r="B66" s="116"/>
      <c r="C66" s="117"/>
      <c r="D66" s="118"/>
      <c r="E66" s="118"/>
      <c r="F66" s="119"/>
      <c r="G66" s="120"/>
      <c r="H66" s="121"/>
      <c r="I66" s="121"/>
      <c r="J66" s="122"/>
      <c r="K66" s="125"/>
      <c r="L66" s="123"/>
      <c r="M66" s="124"/>
      <c r="P66" s="114"/>
      <c r="Q66" s="114"/>
      <c r="R66" s="114"/>
      <c r="S66" s="114"/>
      <c r="T66" s="114"/>
      <c r="U66" s="114"/>
      <c r="V66" s="114"/>
      <c r="W66" s="114"/>
    </row>
    <row r="67" spans="1:23" s="65" customFormat="1" ht="14.1" customHeight="1" x14ac:dyDescent="0.2">
      <c r="A67" s="115"/>
      <c r="B67" s="116"/>
      <c r="C67" s="117"/>
      <c r="D67" s="118"/>
      <c r="E67" s="118"/>
      <c r="F67" s="119"/>
      <c r="G67" s="120"/>
      <c r="H67" s="121"/>
      <c r="I67" s="121"/>
      <c r="J67" s="122"/>
      <c r="K67" s="125"/>
      <c r="L67" s="123"/>
      <c r="M67" s="124"/>
      <c r="P67" s="114"/>
      <c r="Q67" s="114"/>
      <c r="R67" s="114"/>
      <c r="S67" s="114"/>
      <c r="T67" s="114"/>
      <c r="U67" s="114"/>
      <c r="V67" s="114"/>
      <c r="W67" s="114"/>
    </row>
    <row r="68" spans="1:23" s="65" customFormat="1" ht="14.1" customHeight="1" x14ac:dyDescent="0.2">
      <c r="A68" s="115"/>
      <c r="B68" s="116"/>
      <c r="C68" s="117"/>
      <c r="D68" s="118"/>
      <c r="E68" s="118"/>
      <c r="F68" s="119"/>
      <c r="G68" s="120"/>
      <c r="H68" s="121"/>
      <c r="I68" s="121"/>
      <c r="J68" s="122"/>
      <c r="K68" s="125"/>
      <c r="L68" s="123"/>
      <c r="M68" s="124"/>
      <c r="P68" s="114"/>
      <c r="Q68" s="114"/>
      <c r="R68" s="114"/>
      <c r="S68" s="114"/>
      <c r="T68" s="114"/>
      <c r="U68" s="114"/>
      <c r="V68" s="114"/>
      <c r="W68" s="114"/>
    </row>
    <row r="69" spans="1:23" s="65" customFormat="1" ht="14.1" customHeight="1" x14ac:dyDescent="0.2">
      <c r="A69" s="115"/>
      <c r="B69" s="116"/>
      <c r="C69" s="117"/>
      <c r="D69" s="118"/>
      <c r="E69" s="118"/>
      <c r="F69" s="119"/>
      <c r="G69" s="120"/>
      <c r="H69" s="121"/>
      <c r="I69" s="121"/>
      <c r="J69" s="122"/>
      <c r="K69" s="125"/>
      <c r="L69" s="123"/>
      <c r="M69" s="124"/>
      <c r="P69" s="114"/>
      <c r="Q69" s="114"/>
      <c r="R69" s="114"/>
      <c r="S69" s="114"/>
      <c r="T69" s="114"/>
      <c r="U69" s="114"/>
      <c r="V69" s="114"/>
      <c r="W69" s="114"/>
    </row>
    <row r="70" spans="1:23" s="65" customFormat="1" ht="14.1" customHeight="1" x14ac:dyDescent="0.2">
      <c r="A70" s="115"/>
      <c r="B70" s="116"/>
      <c r="C70" s="117"/>
      <c r="D70" s="118"/>
      <c r="E70" s="118"/>
      <c r="F70" s="119"/>
      <c r="G70" s="120"/>
      <c r="H70" s="121"/>
      <c r="I70" s="121"/>
      <c r="J70" s="122"/>
      <c r="K70" s="125"/>
      <c r="L70" s="123"/>
      <c r="M70" s="124"/>
      <c r="P70" s="114"/>
      <c r="Q70" s="114"/>
      <c r="R70" s="114"/>
      <c r="S70" s="114"/>
      <c r="T70" s="114"/>
      <c r="U70" s="114"/>
      <c r="V70" s="114"/>
      <c r="W70" s="114"/>
    </row>
    <row r="71" spans="1:23" s="65" customFormat="1" ht="14.1" customHeight="1" x14ac:dyDescent="0.2">
      <c r="A71" s="115"/>
      <c r="B71" s="116"/>
      <c r="C71" s="117"/>
      <c r="D71" s="118"/>
      <c r="E71" s="118"/>
      <c r="F71" s="119"/>
      <c r="G71" s="120"/>
      <c r="H71" s="121"/>
      <c r="I71" s="121"/>
      <c r="J71" s="122"/>
      <c r="K71" s="125"/>
      <c r="L71" s="123"/>
      <c r="M71" s="124"/>
      <c r="P71" s="114"/>
      <c r="Q71" s="114"/>
      <c r="R71" s="114"/>
      <c r="S71" s="114"/>
      <c r="T71" s="114"/>
      <c r="U71" s="114"/>
      <c r="V71" s="114"/>
      <c r="W71" s="114"/>
    </row>
    <row r="72" spans="1:23" s="65" customFormat="1" ht="14.1" customHeight="1" x14ac:dyDescent="0.2">
      <c r="A72" s="115"/>
      <c r="B72" s="116"/>
      <c r="C72" s="117"/>
      <c r="D72" s="118"/>
      <c r="E72" s="118"/>
      <c r="F72" s="119"/>
      <c r="G72" s="120"/>
      <c r="H72" s="121"/>
      <c r="I72" s="121"/>
      <c r="J72" s="122"/>
      <c r="K72" s="125"/>
      <c r="L72" s="123"/>
      <c r="M72" s="124"/>
      <c r="P72" s="114"/>
      <c r="Q72" s="114"/>
      <c r="R72" s="114"/>
      <c r="S72" s="114"/>
      <c r="T72" s="114"/>
      <c r="U72" s="114"/>
      <c r="V72" s="114"/>
      <c r="W72" s="114"/>
    </row>
    <row r="73" spans="1:23" s="65" customFormat="1" ht="14.1" customHeight="1" x14ac:dyDescent="0.2">
      <c r="A73" s="115"/>
      <c r="B73" s="116"/>
      <c r="C73" s="117"/>
      <c r="D73" s="118"/>
      <c r="E73" s="118"/>
      <c r="F73" s="119"/>
      <c r="G73" s="120"/>
      <c r="H73" s="121"/>
      <c r="I73" s="121"/>
      <c r="J73" s="122"/>
      <c r="K73" s="125"/>
      <c r="L73" s="123"/>
      <c r="M73" s="124"/>
      <c r="P73" s="114"/>
      <c r="Q73" s="114"/>
      <c r="R73" s="114"/>
      <c r="S73" s="114"/>
      <c r="T73" s="114"/>
      <c r="U73" s="114"/>
      <c r="V73" s="114"/>
      <c r="W73" s="114"/>
    </row>
    <row r="74" spans="1:23" s="65" customFormat="1" ht="14.1" customHeight="1" x14ac:dyDescent="0.2">
      <c r="A74" s="115"/>
      <c r="B74" s="116"/>
      <c r="C74" s="117"/>
      <c r="D74" s="118"/>
      <c r="E74" s="118"/>
      <c r="F74" s="119"/>
      <c r="G74" s="120"/>
      <c r="H74" s="121"/>
      <c r="I74" s="121"/>
      <c r="J74" s="122"/>
      <c r="K74" s="125"/>
      <c r="L74" s="123"/>
      <c r="M74" s="124"/>
      <c r="P74" s="114"/>
      <c r="Q74" s="114"/>
      <c r="R74" s="114"/>
      <c r="S74" s="114"/>
      <c r="T74" s="114"/>
      <c r="U74" s="114"/>
      <c r="V74" s="114"/>
      <c r="W74" s="114"/>
    </row>
    <row r="75" spans="1:23" s="65" customFormat="1" ht="14.1" customHeight="1" x14ac:dyDescent="0.2">
      <c r="A75" s="115"/>
      <c r="B75" s="116"/>
      <c r="C75" s="117"/>
      <c r="D75" s="118"/>
      <c r="E75" s="118"/>
      <c r="F75" s="119"/>
      <c r="G75" s="120"/>
      <c r="H75" s="121"/>
      <c r="I75" s="121"/>
      <c r="J75" s="122"/>
      <c r="K75" s="125"/>
      <c r="L75" s="123"/>
      <c r="M75" s="124"/>
      <c r="P75" s="114"/>
      <c r="Q75" s="114"/>
      <c r="R75" s="114"/>
      <c r="S75" s="114"/>
      <c r="T75" s="114"/>
      <c r="U75" s="114"/>
      <c r="V75" s="114"/>
      <c r="W75" s="114"/>
    </row>
    <row r="76" spans="1:23" s="65" customFormat="1" ht="14.1" customHeight="1" x14ac:dyDescent="0.2">
      <c r="A76" s="115"/>
      <c r="B76" s="116"/>
      <c r="C76" s="117"/>
      <c r="D76" s="118"/>
      <c r="E76" s="118"/>
      <c r="F76" s="119"/>
      <c r="G76" s="120"/>
      <c r="H76" s="121"/>
      <c r="I76" s="121"/>
      <c r="J76" s="122"/>
      <c r="K76" s="125"/>
      <c r="L76" s="123"/>
      <c r="M76" s="124"/>
      <c r="P76" s="114"/>
      <c r="Q76" s="114"/>
      <c r="R76" s="114"/>
      <c r="S76" s="114"/>
      <c r="T76" s="114"/>
      <c r="U76" s="114"/>
      <c r="V76" s="114"/>
      <c r="W76" s="114"/>
    </row>
    <row r="77" spans="1:23" s="65" customFormat="1" ht="14.1" customHeight="1" x14ac:dyDescent="0.2">
      <c r="A77" s="115"/>
      <c r="B77" s="116"/>
      <c r="C77" s="117"/>
      <c r="D77" s="118"/>
      <c r="E77" s="118"/>
      <c r="F77" s="119"/>
      <c r="G77" s="120"/>
      <c r="H77" s="121"/>
      <c r="I77" s="121"/>
      <c r="J77" s="122"/>
      <c r="K77" s="125"/>
      <c r="L77" s="123"/>
      <c r="M77" s="124"/>
      <c r="P77" s="114"/>
      <c r="Q77" s="114"/>
      <c r="R77" s="114"/>
      <c r="S77" s="114"/>
      <c r="T77" s="114"/>
      <c r="U77" s="114"/>
      <c r="V77" s="114"/>
      <c r="W77" s="114"/>
    </row>
    <row r="78" spans="1:23" s="65" customFormat="1" ht="14.1" customHeight="1" x14ac:dyDescent="0.2">
      <c r="A78" s="115"/>
      <c r="B78" s="116"/>
      <c r="C78" s="117"/>
      <c r="D78" s="118"/>
      <c r="E78" s="118"/>
      <c r="F78" s="119"/>
      <c r="G78" s="120"/>
      <c r="H78" s="121"/>
      <c r="I78" s="121"/>
      <c r="J78" s="122"/>
      <c r="K78" s="125"/>
      <c r="L78" s="123"/>
      <c r="M78" s="124"/>
      <c r="P78" s="114"/>
      <c r="Q78" s="114"/>
      <c r="R78" s="114"/>
      <c r="S78" s="114"/>
      <c r="T78" s="114"/>
      <c r="U78" s="114"/>
      <c r="V78" s="114"/>
      <c r="W78" s="114"/>
    </row>
    <row r="79" spans="1:23" s="65" customFormat="1" ht="14.1" customHeight="1" x14ac:dyDescent="0.2">
      <c r="A79" s="115"/>
      <c r="B79" s="116"/>
      <c r="C79" s="117"/>
      <c r="D79" s="118"/>
      <c r="E79" s="118"/>
      <c r="F79" s="119"/>
      <c r="G79" s="120"/>
      <c r="H79" s="121"/>
      <c r="I79" s="121"/>
      <c r="J79" s="122"/>
      <c r="K79" s="125"/>
      <c r="L79" s="123"/>
      <c r="M79" s="124"/>
      <c r="P79" s="114"/>
      <c r="Q79" s="114"/>
      <c r="R79" s="114"/>
      <c r="S79" s="114"/>
      <c r="T79" s="114"/>
      <c r="U79" s="114"/>
      <c r="V79" s="114"/>
      <c r="W79" s="114"/>
    </row>
    <row r="80" spans="1:23" s="65" customFormat="1" ht="14.1" customHeight="1" x14ac:dyDescent="0.2">
      <c r="A80" s="115"/>
      <c r="B80" s="116"/>
      <c r="C80" s="117"/>
      <c r="D80" s="118"/>
      <c r="E80" s="118"/>
      <c r="F80" s="119"/>
      <c r="G80" s="120"/>
      <c r="H80" s="121"/>
      <c r="I80" s="121"/>
      <c r="J80" s="122"/>
      <c r="K80" s="125"/>
      <c r="L80" s="123"/>
      <c r="M80" s="124"/>
      <c r="P80" s="114"/>
      <c r="Q80" s="114"/>
      <c r="R80" s="114"/>
      <c r="S80" s="114"/>
      <c r="T80" s="114"/>
      <c r="U80" s="114"/>
      <c r="V80" s="114"/>
      <c r="W80" s="114"/>
    </row>
    <row r="81" spans="1:23" s="65" customFormat="1" ht="14.1" customHeight="1" x14ac:dyDescent="0.2">
      <c r="A81" s="115"/>
      <c r="B81" s="116"/>
      <c r="C81" s="117"/>
      <c r="D81" s="118"/>
      <c r="E81" s="118"/>
      <c r="F81" s="119"/>
      <c r="G81" s="120"/>
      <c r="H81" s="121"/>
      <c r="I81" s="121"/>
      <c r="J81" s="122"/>
      <c r="K81" s="125"/>
      <c r="L81" s="123"/>
      <c r="M81" s="124"/>
      <c r="P81" s="114"/>
      <c r="Q81" s="114"/>
      <c r="R81" s="114"/>
      <c r="S81" s="114"/>
      <c r="T81" s="114"/>
      <c r="U81" s="114"/>
      <c r="V81" s="114"/>
      <c r="W81" s="114"/>
    </row>
    <row r="82" spans="1:23" s="65" customFormat="1" ht="14.1" customHeight="1" x14ac:dyDescent="0.2">
      <c r="A82" s="115"/>
      <c r="B82" s="116"/>
      <c r="C82" s="117"/>
      <c r="D82" s="118"/>
      <c r="E82" s="118"/>
      <c r="F82" s="119"/>
      <c r="G82" s="120"/>
      <c r="H82" s="121"/>
      <c r="I82" s="121"/>
      <c r="J82" s="122"/>
      <c r="K82" s="125"/>
      <c r="L82" s="123"/>
      <c r="M82" s="124"/>
      <c r="P82" s="114"/>
      <c r="Q82" s="114"/>
      <c r="R82" s="114"/>
      <c r="S82" s="114"/>
      <c r="T82" s="114"/>
      <c r="U82" s="114"/>
      <c r="V82" s="114"/>
      <c r="W82" s="114"/>
    </row>
    <row r="83" spans="1:23" s="65" customFormat="1" ht="14.1" customHeight="1" x14ac:dyDescent="0.2">
      <c r="A83" s="115"/>
      <c r="B83" s="116"/>
      <c r="C83" s="117"/>
      <c r="D83" s="118"/>
      <c r="E83" s="118"/>
      <c r="F83" s="119"/>
      <c r="G83" s="120"/>
      <c r="H83" s="121"/>
      <c r="I83" s="121"/>
      <c r="J83" s="122"/>
      <c r="K83" s="125"/>
      <c r="L83" s="123"/>
      <c r="M83" s="124"/>
      <c r="P83" s="114"/>
      <c r="Q83" s="114"/>
      <c r="R83" s="114"/>
      <c r="S83" s="114"/>
      <c r="T83" s="114"/>
      <c r="U83" s="114"/>
      <c r="V83" s="114"/>
      <c r="W83" s="114"/>
    </row>
    <row r="84" spans="1:23" s="65" customFormat="1" ht="14.1" customHeight="1" x14ac:dyDescent="0.2">
      <c r="A84" s="115"/>
      <c r="B84" s="116"/>
      <c r="C84" s="117"/>
      <c r="D84" s="118"/>
      <c r="E84" s="118"/>
      <c r="F84" s="119"/>
      <c r="G84" s="120"/>
      <c r="H84" s="121"/>
      <c r="I84" s="121"/>
      <c r="J84" s="122"/>
      <c r="K84" s="125"/>
      <c r="L84" s="123"/>
      <c r="M84" s="124"/>
      <c r="P84" s="114"/>
      <c r="Q84" s="114"/>
      <c r="R84" s="114"/>
      <c r="S84" s="114"/>
      <c r="T84" s="114"/>
      <c r="U84" s="114"/>
      <c r="V84" s="114"/>
      <c r="W84" s="114"/>
    </row>
    <row r="85" spans="1:23" ht="12.75" customHeight="1" x14ac:dyDescent="0.2">
      <c r="O85" s="65"/>
      <c r="P85" s="9"/>
      <c r="Q85" s="9"/>
    </row>
    <row r="86" spans="1:23" ht="12.75" customHeight="1" x14ac:dyDescent="0.2">
      <c r="O86" s="65"/>
    </row>
    <row r="87" spans="1:23" ht="12.75" customHeight="1" x14ac:dyDescent="0.2">
      <c r="O87" s="65"/>
    </row>
    <row r="88" spans="1:23" ht="12.75" customHeight="1" x14ac:dyDescent="0.2">
      <c r="O88" s="65"/>
    </row>
    <row r="89" spans="1:23" ht="12.75" customHeight="1" x14ac:dyDescent="0.2">
      <c r="O89" s="65"/>
    </row>
    <row r="90" spans="1:23" ht="12.75" customHeight="1" x14ac:dyDescent="0.2">
      <c r="O90" s="65"/>
    </row>
    <row r="91" spans="1:23" ht="12.75" customHeight="1" x14ac:dyDescent="0.2">
      <c r="O91" s="65"/>
    </row>
    <row r="92" spans="1:23" ht="12.75" customHeight="1" x14ac:dyDescent="0.2">
      <c r="O92" s="65"/>
    </row>
    <row r="93" spans="1:23" ht="12.75" customHeight="1" x14ac:dyDescent="0.2">
      <c r="O93" s="65"/>
    </row>
    <row r="94" spans="1:23" ht="12.75" customHeight="1" x14ac:dyDescent="0.2">
      <c r="O94" s="65"/>
    </row>
    <row r="95" spans="1:23" ht="12.75" customHeight="1" x14ac:dyDescent="0.2">
      <c r="O95" s="65"/>
    </row>
    <row r="96" spans="1:23" ht="12.75" customHeight="1" x14ac:dyDescent="0.2">
      <c r="O96" s="65"/>
    </row>
    <row r="97" spans="15:15" ht="12.75" customHeight="1" x14ac:dyDescent="0.2">
      <c r="O97" s="65"/>
    </row>
    <row r="98" spans="15:15" ht="12.75" customHeight="1" x14ac:dyDescent="0.2">
      <c r="O98" s="65"/>
    </row>
    <row r="99" spans="15:15" ht="12.75" customHeight="1" x14ac:dyDescent="0.2">
      <c r="O99" s="65"/>
    </row>
    <row r="100" spans="15:15" ht="12.75" customHeight="1" x14ac:dyDescent="0.2">
      <c r="O100" s="65"/>
    </row>
    <row r="101" spans="15:15" ht="12.75" customHeight="1" x14ac:dyDescent="0.2">
      <c r="O101" s="65"/>
    </row>
    <row r="102" spans="15:15" ht="12.75" customHeight="1" x14ac:dyDescent="0.2">
      <c r="O102" s="65"/>
    </row>
    <row r="103" spans="15:15" ht="12.75" customHeight="1" x14ac:dyDescent="0.2">
      <c r="O103" s="65"/>
    </row>
    <row r="104" spans="15:15" ht="12.75" customHeight="1" x14ac:dyDescent="0.2">
      <c r="O104" s="65"/>
    </row>
    <row r="105" spans="15:15" ht="12.75" customHeight="1" x14ac:dyDescent="0.2">
      <c r="O105" s="65"/>
    </row>
    <row r="106" spans="15:15" ht="12.75" customHeight="1" x14ac:dyDescent="0.2">
      <c r="O106" s="65"/>
    </row>
    <row r="107" spans="15:15" ht="12.75" customHeight="1" x14ac:dyDescent="0.2">
      <c r="O107" s="65"/>
    </row>
    <row r="108" spans="15:15" ht="12.75" customHeight="1" x14ac:dyDescent="0.2">
      <c r="O108" s="65"/>
    </row>
    <row r="109" spans="15:15" ht="12.75" customHeight="1" x14ac:dyDescent="0.2">
      <c r="O109" s="65"/>
    </row>
    <row r="110" spans="15:15" ht="12.75" customHeight="1" x14ac:dyDescent="0.2">
      <c r="O110" s="65"/>
    </row>
    <row r="111" spans="15:15" ht="12.75" customHeight="1" x14ac:dyDescent="0.2">
      <c r="O111" s="65"/>
    </row>
    <row r="112" spans="15:15" ht="12.75" customHeight="1" x14ac:dyDescent="0.2">
      <c r="O112" s="65"/>
    </row>
    <row r="113" spans="15:15" ht="12.75" customHeight="1" x14ac:dyDescent="0.2">
      <c r="O113" s="65"/>
    </row>
    <row r="114" spans="15:15" ht="12.75" customHeight="1" x14ac:dyDescent="0.2">
      <c r="O114" s="65"/>
    </row>
    <row r="115" spans="15:15" ht="12.75" customHeight="1" x14ac:dyDescent="0.2">
      <c r="O115" s="65"/>
    </row>
    <row r="116" spans="15:15" ht="12.75" customHeight="1" x14ac:dyDescent="0.2">
      <c r="O116" s="65"/>
    </row>
    <row r="117" spans="15:15" ht="12.75" customHeight="1" x14ac:dyDescent="0.2">
      <c r="O117" s="65"/>
    </row>
    <row r="118" spans="15:15" ht="12.75" customHeight="1" x14ac:dyDescent="0.2">
      <c r="O118" s="65"/>
    </row>
    <row r="119" spans="15:15" ht="12.75" customHeight="1" x14ac:dyDescent="0.2">
      <c r="O119" s="65"/>
    </row>
    <row r="120" spans="15:15" ht="12.75" customHeight="1" x14ac:dyDescent="0.2">
      <c r="O120" s="65"/>
    </row>
    <row r="121" spans="15:15" ht="12.75" customHeight="1" x14ac:dyDescent="0.2">
      <c r="O121" s="65"/>
    </row>
    <row r="122" spans="15:15" ht="12.75" customHeight="1" x14ac:dyDescent="0.2">
      <c r="O122" s="65"/>
    </row>
    <row r="123" spans="15:15" ht="12.75" customHeight="1" x14ac:dyDescent="0.2">
      <c r="O123" s="65"/>
    </row>
    <row r="124" spans="15:15" ht="12.75" customHeight="1" x14ac:dyDescent="0.2">
      <c r="O124" s="65"/>
    </row>
    <row r="125" spans="15:15" ht="12.75" customHeight="1" x14ac:dyDescent="0.2">
      <c r="O125" s="65"/>
    </row>
    <row r="126" spans="15:15" ht="12.75" customHeight="1" x14ac:dyDescent="0.2">
      <c r="O126" s="65"/>
    </row>
    <row r="127" spans="15:15" ht="12.75" customHeight="1" x14ac:dyDescent="0.2">
      <c r="O127" s="65"/>
    </row>
    <row r="128" spans="15:15" ht="12.75" customHeight="1" x14ac:dyDescent="0.2">
      <c r="O128" s="65"/>
    </row>
    <row r="129" spans="15:15" ht="12.75" customHeight="1" x14ac:dyDescent="0.2">
      <c r="O129" s="65"/>
    </row>
    <row r="130" spans="15:15" ht="12.75" customHeight="1" x14ac:dyDescent="0.2">
      <c r="O130" s="65"/>
    </row>
    <row r="131" spans="15:15" ht="12.75" customHeight="1" x14ac:dyDescent="0.2">
      <c r="O131" s="65"/>
    </row>
    <row r="132" spans="15:15" ht="12.75" customHeight="1" x14ac:dyDescent="0.2">
      <c r="O132" s="65"/>
    </row>
    <row r="133" spans="15:15" ht="12.75" customHeight="1" x14ac:dyDescent="0.2">
      <c r="O133" s="65"/>
    </row>
    <row r="134" spans="15:15" ht="12.75" customHeight="1" x14ac:dyDescent="0.2">
      <c r="O134" s="65"/>
    </row>
    <row r="135" spans="15:15" ht="12.75" customHeight="1" x14ac:dyDescent="0.2">
      <c r="O135" s="65"/>
    </row>
    <row r="136" spans="15:15" ht="12.75" customHeight="1" x14ac:dyDescent="0.2">
      <c r="O136" s="65"/>
    </row>
    <row r="137" spans="15:15" ht="12.75" customHeight="1" x14ac:dyDescent="0.2">
      <c r="O137" s="65"/>
    </row>
    <row r="138" spans="15:15" ht="12.75" customHeight="1" x14ac:dyDescent="0.2">
      <c r="O138" s="65"/>
    </row>
    <row r="139" spans="15:15" ht="12.75" customHeight="1" x14ac:dyDescent="0.2">
      <c r="O139" s="65"/>
    </row>
    <row r="140" spans="15:15" ht="12.75" customHeight="1" x14ac:dyDescent="0.2">
      <c r="O140" s="65"/>
    </row>
    <row r="141" spans="15:15" ht="12.75" customHeight="1" x14ac:dyDescent="0.2">
      <c r="O141" s="65"/>
    </row>
    <row r="142" spans="15:15" ht="12.75" customHeight="1" x14ac:dyDescent="0.2">
      <c r="O142" s="65"/>
    </row>
    <row r="143" spans="15:15" ht="12.75" customHeight="1" x14ac:dyDescent="0.2">
      <c r="O143" s="65"/>
    </row>
    <row r="144" spans="15:15" ht="12.75" customHeight="1" x14ac:dyDescent="0.2">
      <c r="O144" s="65"/>
    </row>
    <row r="145" spans="15:15" ht="12.75" customHeight="1" x14ac:dyDescent="0.2">
      <c r="O145" s="65"/>
    </row>
    <row r="146" spans="15:15" ht="12.75" customHeight="1" x14ac:dyDescent="0.2">
      <c r="O146" s="65"/>
    </row>
    <row r="147" spans="15:15" ht="12.75" customHeight="1" x14ac:dyDescent="0.2">
      <c r="O147" s="65"/>
    </row>
    <row r="148" spans="15:15" ht="12.75" customHeight="1" x14ac:dyDescent="0.2">
      <c r="O148" s="65"/>
    </row>
    <row r="149" spans="15:15" ht="12.75" customHeight="1" x14ac:dyDescent="0.2">
      <c r="O149" s="65"/>
    </row>
    <row r="150" spans="15:15" ht="12.75" customHeight="1" x14ac:dyDescent="0.2">
      <c r="O150" s="65"/>
    </row>
    <row r="151" spans="15:15" ht="12.75" customHeight="1" x14ac:dyDescent="0.2">
      <c r="O151" s="65"/>
    </row>
    <row r="152" spans="15:15" ht="12.75" customHeight="1" x14ac:dyDescent="0.2">
      <c r="O152" s="65"/>
    </row>
    <row r="153" spans="15:15" ht="12.75" customHeight="1" x14ac:dyDescent="0.2">
      <c r="O153" s="65"/>
    </row>
    <row r="154" spans="15:15" ht="12.75" customHeight="1" x14ac:dyDescent="0.2">
      <c r="O154" s="65"/>
    </row>
    <row r="155" spans="15:15" ht="12.75" customHeight="1" x14ac:dyDescent="0.2">
      <c r="O155" s="65"/>
    </row>
    <row r="156" spans="15:15" ht="12.75" customHeight="1" x14ac:dyDescent="0.2">
      <c r="O156" s="65"/>
    </row>
    <row r="157" spans="15:15" ht="12.75" customHeight="1" x14ac:dyDescent="0.2">
      <c r="O157" s="65"/>
    </row>
    <row r="158" spans="15:15" ht="12.75" customHeight="1" x14ac:dyDescent="0.2">
      <c r="O158" s="65"/>
    </row>
    <row r="159" spans="15:15" ht="12.75" customHeight="1" x14ac:dyDescent="0.2">
      <c r="O159" s="65"/>
    </row>
    <row r="160" spans="15:15" ht="12.75" customHeight="1" x14ac:dyDescent="0.2">
      <c r="O160" s="65"/>
    </row>
    <row r="161" spans="15:15" ht="12.75" customHeight="1" x14ac:dyDescent="0.2">
      <c r="O161" s="65"/>
    </row>
    <row r="162" spans="15:15" ht="12.75" customHeight="1" x14ac:dyDescent="0.2">
      <c r="O162" s="65"/>
    </row>
    <row r="163" spans="15:15" ht="12.75" customHeight="1" x14ac:dyDescent="0.2">
      <c r="O163" s="65"/>
    </row>
    <row r="164" spans="15:15" ht="12.75" customHeight="1" x14ac:dyDescent="0.2">
      <c r="O164" s="65"/>
    </row>
    <row r="165" spans="15:15" ht="12.75" customHeight="1" x14ac:dyDescent="0.2">
      <c r="O165" s="65"/>
    </row>
    <row r="166" spans="15:15" ht="12.75" customHeight="1" x14ac:dyDescent="0.2">
      <c r="O166" s="65"/>
    </row>
    <row r="167" spans="15:15" ht="12.75" customHeight="1" x14ac:dyDescent="0.2">
      <c r="O167" s="65"/>
    </row>
    <row r="168" spans="15:15" ht="12.75" customHeight="1" x14ac:dyDescent="0.2">
      <c r="O168" s="65"/>
    </row>
    <row r="169" spans="15:15" ht="12.75" customHeight="1" x14ac:dyDescent="0.2">
      <c r="O169" s="65"/>
    </row>
    <row r="170" spans="15:15" ht="12.75" customHeight="1" x14ac:dyDescent="0.2">
      <c r="O170" s="65"/>
    </row>
    <row r="171" spans="15:15" ht="12.75" customHeight="1" x14ac:dyDescent="0.2">
      <c r="O171" s="65"/>
    </row>
    <row r="172" spans="15:15" ht="12.75" customHeight="1" x14ac:dyDescent="0.2">
      <c r="O172" s="65"/>
    </row>
    <row r="173" spans="15:15" ht="12.75" customHeight="1" x14ac:dyDescent="0.2">
      <c r="O173" s="65"/>
    </row>
    <row r="174" spans="15:15" ht="12.75" customHeight="1" x14ac:dyDescent="0.2">
      <c r="O174" s="65"/>
    </row>
    <row r="175" spans="15:15" ht="12.75" customHeight="1" x14ac:dyDescent="0.2">
      <c r="O175" s="65"/>
    </row>
    <row r="176" spans="15:15" ht="12.75" customHeight="1" x14ac:dyDescent="0.2">
      <c r="O176" s="65"/>
    </row>
    <row r="177" spans="15:15" ht="12.75" customHeight="1" x14ac:dyDescent="0.2">
      <c r="O177" s="65"/>
    </row>
    <row r="178" spans="15:15" ht="12.75" customHeight="1" x14ac:dyDescent="0.2">
      <c r="O178" s="65"/>
    </row>
    <row r="179" spans="15:15" ht="12.75" customHeight="1" x14ac:dyDescent="0.2">
      <c r="O179" s="65"/>
    </row>
    <row r="180" spans="15:15" ht="12.75" customHeight="1" x14ac:dyDescent="0.2">
      <c r="O180" s="65"/>
    </row>
    <row r="181" spans="15:15" ht="12.75" customHeight="1" x14ac:dyDescent="0.2">
      <c r="O181" s="65"/>
    </row>
    <row r="182" spans="15:15" ht="12.75" customHeight="1" x14ac:dyDescent="0.2">
      <c r="O182" s="65"/>
    </row>
    <row r="183" spans="15:15" ht="12.75" customHeight="1" x14ac:dyDescent="0.2">
      <c r="O183" s="65"/>
    </row>
    <row r="184" spans="15:15" ht="12.75" customHeight="1" x14ac:dyDescent="0.2">
      <c r="O184" s="65"/>
    </row>
    <row r="185" spans="15:15" ht="12.75" customHeight="1" x14ac:dyDescent="0.2">
      <c r="O185" s="65"/>
    </row>
    <row r="186" spans="15:15" ht="12.75" customHeight="1" x14ac:dyDescent="0.2">
      <c r="O186" s="65"/>
    </row>
    <row r="187" spans="15:15" ht="12.75" customHeight="1" x14ac:dyDescent="0.2">
      <c r="O187" s="65"/>
    </row>
    <row r="188" spans="15:15" ht="12.75" customHeight="1" x14ac:dyDescent="0.2">
      <c r="O188" s="65"/>
    </row>
    <row r="189" spans="15:15" ht="12.75" customHeight="1" x14ac:dyDescent="0.2">
      <c r="O189" s="65"/>
    </row>
    <row r="190" spans="15:15" ht="12.75" customHeight="1" x14ac:dyDescent="0.2">
      <c r="O190" s="65"/>
    </row>
    <row r="191" spans="15:15" ht="12.75" customHeight="1" x14ac:dyDescent="0.2">
      <c r="O191" s="65"/>
    </row>
    <row r="192" spans="15:15" ht="12.75" customHeight="1" x14ac:dyDescent="0.2">
      <c r="O192" s="65"/>
    </row>
    <row r="193" spans="15:15" ht="12.75" customHeight="1" x14ac:dyDescent="0.2">
      <c r="O193" s="65"/>
    </row>
    <row r="194" spans="15:15" ht="12.75" customHeight="1" x14ac:dyDescent="0.2">
      <c r="O194" s="65"/>
    </row>
    <row r="195" spans="15:15" ht="12.75" customHeight="1" x14ac:dyDescent="0.2">
      <c r="O195" s="65"/>
    </row>
    <row r="196" spans="15:15" ht="12.75" customHeight="1" x14ac:dyDescent="0.2">
      <c r="O196" s="65"/>
    </row>
    <row r="197" spans="15:15" ht="12.75" customHeight="1" x14ac:dyDescent="0.2">
      <c r="O197" s="65"/>
    </row>
    <row r="198" spans="15:15" ht="12.75" customHeight="1" x14ac:dyDescent="0.2">
      <c r="O198" s="65"/>
    </row>
    <row r="199" spans="15:15" ht="12.75" customHeight="1" x14ac:dyDescent="0.2">
      <c r="O199" s="65"/>
    </row>
    <row r="200" spans="15:15" ht="12.75" customHeight="1" x14ac:dyDescent="0.2">
      <c r="O200" s="65"/>
    </row>
    <row r="201" spans="15:15" ht="12.75" customHeight="1" x14ac:dyDescent="0.2">
      <c r="O201" s="65"/>
    </row>
    <row r="202" spans="15:15" ht="12.75" customHeight="1" x14ac:dyDescent="0.2">
      <c r="O202" s="65"/>
    </row>
    <row r="203" spans="15:15" ht="12.75" customHeight="1" x14ac:dyDescent="0.2">
      <c r="O203" s="65"/>
    </row>
    <row r="204" spans="15:15" ht="12.75" customHeight="1" x14ac:dyDescent="0.2">
      <c r="O204" s="65"/>
    </row>
    <row r="205" spans="15:15" ht="12.75" customHeight="1" x14ac:dyDescent="0.2">
      <c r="O205" s="65"/>
    </row>
    <row r="206" spans="15:15" ht="12.75" customHeight="1" x14ac:dyDescent="0.2">
      <c r="O206" s="65"/>
    </row>
    <row r="207" spans="15:15" ht="12.75" customHeight="1" x14ac:dyDescent="0.2">
      <c r="O207" s="65"/>
    </row>
    <row r="208" spans="15:15" ht="12.75" customHeight="1" x14ac:dyDescent="0.2">
      <c r="O208" s="65"/>
    </row>
    <row r="209" spans="15:15" ht="12.75" customHeight="1" x14ac:dyDescent="0.2">
      <c r="O209" s="65"/>
    </row>
    <row r="210" spans="15:15" ht="12.75" customHeight="1" x14ac:dyDescent="0.2">
      <c r="O210" s="65"/>
    </row>
    <row r="211" spans="15:15" ht="12.75" customHeight="1" x14ac:dyDescent="0.2">
      <c r="O211" s="65"/>
    </row>
    <row r="212" spans="15:15" ht="12.75" customHeight="1" x14ac:dyDescent="0.2">
      <c r="O212" s="65"/>
    </row>
    <row r="213" spans="15:15" ht="12.75" customHeight="1" x14ac:dyDescent="0.2">
      <c r="O213" s="65"/>
    </row>
    <row r="214" spans="15:15" ht="12.75" customHeight="1" x14ac:dyDescent="0.2">
      <c r="O214" s="65"/>
    </row>
    <row r="215" spans="15:15" ht="12.75" customHeight="1" x14ac:dyDescent="0.2">
      <c r="O215" s="65"/>
    </row>
    <row r="216" spans="15:15" ht="12.75" customHeight="1" x14ac:dyDescent="0.2">
      <c r="O216" s="65"/>
    </row>
    <row r="217" spans="15:15" ht="12.75" customHeight="1" x14ac:dyDescent="0.2">
      <c r="O217" s="65"/>
    </row>
    <row r="218" spans="15:15" ht="12.75" customHeight="1" x14ac:dyDescent="0.2">
      <c r="O218" s="65"/>
    </row>
    <row r="219" spans="15:15" ht="12.75" customHeight="1" x14ac:dyDescent="0.2">
      <c r="O219" s="65"/>
    </row>
    <row r="220" spans="15:15" ht="12.75" customHeight="1" x14ac:dyDescent="0.2">
      <c r="O220" s="65"/>
    </row>
    <row r="221" spans="15:15" ht="12.75" customHeight="1" x14ac:dyDescent="0.2">
      <c r="O221" s="65"/>
    </row>
    <row r="222" spans="15:15" ht="12.75" customHeight="1" x14ac:dyDescent="0.2">
      <c r="O222" s="65"/>
    </row>
    <row r="223" spans="15:15" ht="12.75" customHeight="1" x14ac:dyDescent="0.2">
      <c r="O223" s="65"/>
    </row>
    <row r="224" spans="15:15" ht="12.75" customHeight="1" x14ac:dyDescent="0.2">
      <c r="O224" s="65"/>
    </row>
    <row r="225" spans="15:15" ht="12.75" customHeight="1" x14ac:dyDescent="0.2">
      <c r="O225" s="65"/>
    </row>
    <row r="226" spans="15:15" ht="12.75" customHeight="1" x14ac:dyDescent="0.2">
      <c r="O226" s="65"/>
    </row>
    <row r="227" spans="15:15" ht="12.75" customHeight="1" x14ac:dyDescent="0.2">
      <c r="O227" s="65"/>
    </row>
    <row r="228" spans="15:15" ht="12.75" customHeight="1" x14ac:dyDescent="0.2">
      <c r="O228" s="65"/>
    </row>
    <row r="229" spans="15:15" ht="12.75" customHeight="1" x14ac:dyDescent="0.2">
      <c r="O229" s="65"/>
    </row>
    <row r="230" spans="15:15" ht="12.75" customHeight="1" x14ac:dyDescent="0.2">
      <c r="O230" s="65"/>
    </row>
    <row r="231" spans="15:15" ht="12.75" customHeight="1" x14ac:dyDescent="0.2">
      <c r="O231" s="65"/>
    </row>
    <row r="232" spans="15:15" ht="12.75" customHeight="1" x14ac:dyDescent="0.2">
      <c r="O232" s="65"/>
    </row>
    <row r="233" spans="15:15" ht="12.75" customHeight="1" x14ac:dyDescent="0.2">
      <c r="O233" s="65"/>
    </row>
    <row r="234" spans="15:15" ht="12.75" customHeight="1" x14ac:dyDescent="0.2">
      <c r="O234" s="65"/>
    </row>
    <row r="235" spans="15:15" ht="12.75" customHeight="1" x14ac:dyDescent="0.2">
      <c r="O235" s="65"/>
    </row>
    <row r="236" spans="15:15" ht="12.75" customHeight="1" x14ac:dyDescent="0.2">
      <c r="O236" s="65"/>
    </row>
    <row r="237" spans="15:15" ht="12.75" customHeight="1" x14ac:dyDescent="0.2">
      <c r="O237" s="65"/>
    </row>
    <row r="238" spans="15:15" ht="12.75" customHeight="1" x14ac:dyDescent="0.2">
      <c r="O238" s="65"/>
    </row>
    <row r="239" spans="15:15" ht="12.75" customHeight="1" x14ac:dyDescent="0.2">
      <c r="O239" s="65"/>
    </row>
    <row r="240" spans="15:15" ht="12.75" customHeight="1" x14ac:dyDescent="0.2">
      <c r="O240" s="65"/>
    </row>
    <row r="241" spans="15:15" ht="12.75" customHeight="1" x14ac:dyDescent="0.2">
      <c r="O241" s="65"/>
    </row>
    <row r="242" spans="15:15" ht="12.75" customHeight="1" x14ac:dyDescent="0.2">
      <c r="O242" s="65"/>
    </row>
    <row r="243" spans="15:15" ht="12.75" customHeight="1" x14ac:dyDescent="0.2">
      <c r="O243" s="65"/>
    </row>
    <row r="244" spans="15:15" ht="12.75" customHeight="1" x14ac:dyDescent="0.2">
      <c r="O244" s="65"/>
    </row>
    <row r="245" spans="15:15" ht="12.75" customHeight="1" x14ac:dyDescent="0.2">
      <c r="O245" s="65"/>
    </row>
    <row r="246" spans="15:15" ht="12.75" customHeight="1" x14ac:dyDescent="0.2">
      <c r="O246" s="65"/>
    </row>
    <row r="247" spans="15:15" ht="12.75" customHeight="1" x14ac:dyDescent="0.2">
      <c r="O247" s="65"/>
    </row>
    <row r="248" spans="15:15" ht="12.75" customHeight="1" x14ac:dyDescent="0.2">
      <c r="O248" s="65"/>
    </row>
    <row r="249" spans="15:15" ht="12.75" customHeight="1" x14ac:dyDescent="0.2">
      <c r="O249" s="65"/>
    </row>
    <row r="250" spans="15:15" ht="12.75" customHeight="1" x14ac:dyDescent="0.2">
      <c r="O250" s="65"/>
    </row>
    <row r="251" spans="15:15" ht="12.75" customHeight="1" x14ac:dyDescent="0.2">
      <c r="O251" s="65"/>
    </row>
    <row r="252" spans="15:15" ht="12.75" customHeight="1" x14ac:dyDescent="0.2">
      <c r="O252" s="65"/>
    </row>
    <row r="253" spans="15:15" ht="12.75" customHeight="1" x14ac:dyDescent="0.2">
      <c r="O253" s="65"/>
    </row>
    <row r="254" spans="15:15" ht="12.75" customHeight="1" x14ac:dyDescent="0.2">
      <c r="O254" s="65"/>
    </row>
    <row r="255" spans="15:15" ht="12.75" customHeight="1" x14ac:dyDescent="0.2">
      <c r="O255" s="65"/>
    </row>
    <row r="256" spans="15:15" ht="12.75" customHeight="1" x14ac:dyDescent="0.2">
      <c r="O256" s="65"/>
    </row>
    <row r="257" spans="15:15" ht="12.75" customHeight="1" x14ac:dyDescent="0.2">
      <c r="O257" s="65"/>
    </row>
    <row r="258" spans="15:15" ht="12.75" customHeight="1" x14ac:dyDescent="0.2">
      <c r="O258" s="65"/>
    </row>
    <row r="259" spans="15:15" ht="12.75" customHeight="1" x14ac:dyDescent="0.2">
      <c r="O259" s="65"/>
    </row>
    <row r="260" spans="15:15" ht="12.75" customHeight="1" x14ac:dyDescent="0.2">
      <c r="O260" s="65"/>
    </row>
    <row r="261" spans="15:15" ht="12.75" customHeight="1" x14ac:dyDescent="0.2">
      <c r="O261" s="65"/>
    </row>
    <row r="262" spans="15:15" ht="12.75" customHeight="1" x14ac:dyDescent="0.2">
      <c r="O262" s="65"/>
    </row>
    <row r="263" spans="15:15" ht="12.75" customHeight="1" x14ac:dyDescent="0.2">
      <c r="O263" s="65"/>
    </row>
    <row r="264" spans="15:15" ht="12.75" customHeight="1" x14ac:dyDescent="0.2">
      <c r="O264" s="65"/>
    </row>
    <row r="265" spans="15:15" ht="12.75" customHeight="1" x14ac:dyDescent="0.2">
      <c r="O265" s="65"/>
    </row>
    <row r="266" spans="15:15" ht="12.75" customHeight="1" x14ac:dyDescent="0.2">
      <c r="O266" s="65"/>
    </row>
    <row r="267" spans="15:15" ht="12.75" customHeight="1" x14ac:dyDescent="0.2">
      <c r="O267" s="65"/>
    </row>
    <row r="268" spans="15:15" ht="12.75" customHeight="1" x14ac:dyDescent="0.2">
      <c r="O268" s="65"/>
    </row>
    <row r="269" spans="15:15" ht="12.75" customHeight="1" x14ac:dyDescent="0.2">
      <c r="O269" s="65"/>
    </row>
    <row r="270" spans="15:15" ht="12.75" customHeight="1" x14ac:dyDescent="0.2">
      <c r="O270" s="65"/>
    </row>
    <row r="271" spans="15:15" ht="12.75" customHeight="1" x14ac:dyDescent="0.2">
      <c r="O271" s="65"/>
    </row>
    <row r="272" spans="15:15" ht="12.75" customHeight="1" x14ac:dyDescent="0.2">
      <c r="O272" s="65"/>
    </row>
    <row r="273" spans="15:15" ht="12.75" customHeight="1" x14ac:dyDescent="0.2">
      <c r="O273" s="65"/>
    </row>
    <row r="274" spans="15:15" ht="12.75" customHeight="1" x14ac:dyDescent="0.2">
      <c r="O274" s="65"/>
    </row>
    <row r="275" spans="15:15" ht="12.75" customHeight="1" x14ac:dyDescent="0.2">
      <c r="O275" s="65"/>
    </row>
    <row r="276" spans="15:15" ht="12.75" customHeight="1" x14ac:dyDescent="0.2">
      <c r="O276" s="65"/>
    </row>
    <row r="277" spans="15:15" ht="12.75" customHeight="1" x14ac:dyDescent="0.2">
      <c r="O277" s="65"/>
    </row>
    <row r="278" spans="15:15" ht="12.75" customHeight="1" x14ac:dyDescent="0.2">
      <c r="O278" s="65"/>
    </row>
    <row r="279" spans="15:15" ht="12.75" customHeight="1" x14ac:dyDescent="0.2">
      <c r="O279" s="65"/>
    </row>
    <row r="280" spans="15:15" ht="12.75" customHeight="1" x14ac:dyDescent="0.2">
      <c r="O280" s="65"/>
    </row>
    <row r="281" spans="15:15" ht="12.75" customHeight="1" x14ac:dyDescent="0.2">
      <c r="O281" s="65"/>
    </row>
  </sheetData>
  <autoFilter ref="A6:M59">
    <filterColumn colId="3" showButton="0"/>
    <filterColumn colId="4" showButton="0"/>
  </autoFilter>
  <mergeCells count="11">
    <mergeCell ref="O1:O4"/>
    <mergeCell ref="O5:O6"/>
    <mergeCell ref="C2:D2"/>
    <mergeCell ref="M3:M4"/>
    <mergeCell ref="E2:L2"/>
    <mergeCell ref="G1:I1"/>
    <mergeCell ref="J1:K1"/>
    <mergeCell ref="D44:F44"/>
    <mergeCell ref="D59:F59"/>
    <mergeCell ref="D6:F6"/>
    <mergeCell ref="C3:L3"/>
  </mergeCells>
  <phoneticPr fontId="6" type="noConversion"/>
  <conditionalFormatting sqref="F7:F15 I7:I15 I27:I43 F27:F43">
    <cfRule type="cellIs" dxfId="3" priority="6" stopIfTrue="1" operator="equal">
      <formula>0</formula>
    </cfRule>
  </conditionalFormatting>
  <conditionalFormatting sqref="F60">
    <cfRule type="cellIs" dxfId="2" priority="5" stopIfTrue="1" operator="equal">
      <formula>0</formula>
    </cfRule>
  </conditionalFormatting>
  <conditionalFormatting sqref="F61:F84">
    <cfRule type="cellIs" dxfId="1" priority="4" stopIfTrue="1" operator="equal">
      <formula>0</formula>
    </cfRule>
  </conditionalFormatting>
  <conditionalFormatting sqref="F16:F26 I16:I26">
    <cfRule type="cellIs" dxfId="0" priority="1" stopIfTrue="1" operator="equal">
      <formula>0</formula>
    </cfRule>
  </conditionalFormatting>
  <hyperlinks>
    <hyperlink ref="C2:D2" r:id="rId1" display="WildFish.RU"/>
    <hyperlink ref="E1" r:id="rId2"/>
    <hyperlink ref="F1" r:id="rId3" display="ВСЕ ПРАЙСЫ WildFish.RU"/>
    <hyperlink ref="J1:K1" r:id="rId4" display="Фото: мягкие кораллы,"/>
    <hyperlink ref="L1" r:id="rId5"/>
    <hyperlink ref="G1:I1" r:id="rId6" display="Обновить прайс"/>
  </hyperlinks>
  <pageMargins left="0.27559055118110237" right="0.19685039370078741" top="0.27559055118110237" bottom="0.27559055118110237" header="0.51181102362204722" footer="0.51181102362204722"/>
  <pageSetup paperSize="9" scale="95" orientation="landscape" horizontalDpi="300" verticalDpi="30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Условия поставки</vt:lpstr>
      <vt:lpstr>Прайс</vt:lpstr>
      <vt:lpstr>Прайс!Область_печати</vt:lpstr>
      <vt:lpstr>'Условия поставки'!Область_печати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</cp:lastModifiedBy>
  <cp:lastPrinted>2010-05-26T08:53:55Z</cp:lastPrinted>
  <dcterms:created xsi:type="dcterms:W3CDTF">2010-05-26T08:32:11Z</dcterms:created>
  <dcterms:modified xsi:type="dcterms:W3CDTF">2020-03-03T10:20:36Z</dcterms:modified>
</cp:coreProperties>
</file>